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2yok-somu-jinji\人事１係\組織参考資料フォルダ\00 執務参考資料集\12採用HP管理\R8\R8.6.9（官庁訪問webページ追加）\"/>
    </mc:Choice>
  </mc:AlternateContent>
  <xr:revisionPtr revIDLastSave="0" documentId="13_ncr:1_{B26AAAC0-DC24-4BF4-AAD3-242150B9A15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訪問カード" sheetId="3" r:id="rId1"/>
    <sheet name="記載例" sheetId="6" r:id="rId2"/>
    <sheet name="入力規則" sheetId="4" state="hidden" r:id="rId3"/>
    <sheet name="Data" sheetId="7" state="hidden" r:id="rId4"/>
  </sheets>
  <definedNames>
    <definedName name="_xlnm.Print_Area" localSheetId="1">記載例!$A$1:$X$47</definedName>
    <definedName name="_xlnm.Print_Area" localSheetId="0">訪問カード!$A$1:$Q$47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7" l="1"/>
  <c r="E16" i="7"/>
  <c r="E15" i="7"/>
  <c r="E14" i="7"/>
  <c r="E13" i="7"/>
  <c r="E12" i="7"/>
  <c r="E11" i="7"/>
  <c r="E10" i="7"/>
  <c r="B11" i="7"/>
  <c r="B10" i="7"/>
  <c r="B8" i="7"/>
  <c r="B9" i="7"/>
  <c r="E8" i="7"/>
  <c r="B7" i="7"/>
  <c r="B6" i="7"/>
  <c r="C6" i="7" s="1"/>
  <c r="B5" i="7"/>
  <c r="C5" i="7" s="1"/>
  <c r="B4" i="7"/>
  <c r="C4" i="7" s="1"/>
  <c r="B3" i="7"/>
  <c r="C3" i="7" s="1"/>
  <c r="E6" i="7"/>
  <c r="E5" i="7"/>
  <c r="E4" i="7"/>
  <c r="E3" i="7"/>
  <c r="E2" i="7"/>
  <c r="B1" i="7"/>
  <c r="C1" i="7" s="1"/>
  <c r="B2" i="7"/>
  <c r="C2" i="7" s="1"/>
  <c r="R26" i="6"/>
  <c r="R18" i="6"/>
  <c r="F6" i="6"/>
  <c r="F6" i="3"/>
  <c r="E1" i="7" l="1"/>
  <c r="E9" i="7"/>
  <c r="E7" i="7"/>
</calcChain>
</file>

<file path=xl/sharedStrings.xml><?xml version="1.0" encoding="utf-8"?>
<sst xmlns="http://schemas.openxmlformats.org/spreadsheetml/2006/main" count="396" uniqueCount="206">
  <si>
    <t>ふりがな</t>
    <phoneticPr fontId="1"/>
  </si>
  <si>
    <t>試験区分</t>
    <phoneticPr fontId="1"/>
  </si>
  <si>
    <t>氏 名</t>
    <rPh sb="0" eb="1">
      <t>シ</t>
    </rPh>
    <rPh sb="2" eb="3">
      <t>ナ</t>
    </rPh>
    <phoneticPr fontId="1"/>
  </si>
  <si>
    <t>一次試験地</t>
    <rPh sb="0" eb="2">
      <t>イチジ</t>
    </rPh>
    <rPh sb="2" eb="5">
      <t>シケンチ</t>
    </rPh>
    <phoneticPr fontId="1"/>
  </si>
  <si>
    <t>生年
月日　</t>
    <phoneticPr fontId="1"/>
  </si>
  <si>
    <t>受験番号</t>
    <rPh sb="0" eb="2">
      <t>ジュケン</t>
    </rPh>
    <rPh sb="2" eb="4">
      <t>バンゴウ</t>
    </rPh>
    <phoneticPr fontId="1"/>
  </si>
  <si>
    <t>年度試験</t>
    <rPh sb="0" eb="1">
      <t>ネン</t>
    </rPh>
    <rPh sb="1" eb="2">
      <t>ド</t>
    </rPh>
    <rPh sb="2" eb="4">
      <t>シケン</t>
    </rPh>
    <phoneticPr fontId="1"/>
  </si>
  <si>
    <t>現住所</t>
    <phoneticPr fontId="1"/>
  </si>
  <si>
    <t>学歴</t>
    <rPh sb="0" eb="2">
      <t>ガクレキ</t>
    </rPh>
    <phoneticPr fontId="1"/>
  </si>
  <si>
    <t>大学院</t>
    <rPh sb="0" eb="2">
      <t>ダイガク</t>
    </rPh>
    <rPh sb="2" eb="3">
      <t>イン</t>
    </rPh>
    <phoneticPr fontId="1"/>
  </si>
  <si>
    <t>課程</t>
    <rPh sb="0" eb="2">
      <t>カテイ</t>
    </rPh>
    <phoneticPr fontId="1"/>
  </si>
  <si>
    <t>科</t>
    <rPh sb="0" eb="1">
      <t>カ</t>
    </rPh>
    <phoneticPr fontId="1"/>
  </si>
  <si>
    <t>修了（予定）年月</t>
    <rPh sb="0" eb="2">
      <t>シュウリョウ</t>
    </rPh>
    <rPh sb="3" eb="5">
      <t>ヨテイ</t>
    </rPh>
    <rPh sb="6" eb="8">
      <t>ネンゲツ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</si>
  <si>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</si>
  <si>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</si>
  <si>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</si>
  <si>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</si>
  <si>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専門学校</t>
    <rPh sb="0" eb="2">
      <t>センモン</t>
    </rPh>
    <rPh sb="2" eb="4">
      <t>ガッコウ</t>
    </rPh>
    <phoneticPr fontId="1"/>
  </si>
  <si>
    <t>学業における
専攻分野
（得意分野）</t>
    <rPh sb="0" eb="2">
      <t>ガクギョウ</t>
    </rPh>
    <rPh sb="7" eb="9">
      <t>センコウ</t>
    </rPh>
    <rPh sb="9" eb="11">
      <t>ブンヤ</t>
    </rPh>
    <rPh sb="13" eb="15">
      <t>トクイ</t>
    </rPh>
    <rPh sb="15" eb="17">
      <t>ブンヤ</t>
    </rPh>
    <phoneticPr fontId="1"/>
  </si>
  <si>
    <t>横浜税関を
訪問した
動機・理由</t>
    <rPh sb="0" eb="2">
      <t>ヨコハマ</t>
    </rPh>
    <rPh sb="2" eb="4">
      <t>ゼイカン</t>
    </rPh>
    <rPh sb="6" eb="8">
      <t>ホウモン</t>
    </rPh>
    <rPh sb="11" eb="13">
      <t>ドウキ</t>
    </rPh>
    <rPh sb="14" eb="16">
      <t>リユウ</t>
    </rPh>
    <phoneticPr fontId="1"/>
  </si>
  <si>
    <t>最近関心のあるニュース</t>
    <rPh sb="0" eb="2">
      <t>サイキン</t>
    </rPh>
    <rPh sb="2" eb="4">
      <t>カンシン</t>
    </rPh>
    <phoneticPr fontId="1"/>
  </si>
  <si>
    <t>趣味
特技</t>
    <rPh sb="0" eb="2">
      <t>シュミ</t>
    </rPh>
    <rPh sb="3" eb="5">
      <t>トクギ</t>
    </rPh>
    <phoneticPr fontId="1"/>
  </si>
  <si>
    <t>自己
分析</t>
    <rPh sb="0" eb="2">
      <t>ジコ</t>
    </rPh>
    <rPh sb="3" eb="5">
      <t>ブンセキ</t>
    </rPh>
    <phoneticPr fontId="1"/>
  </si>
  <si>
    <t>・コミュニケーション能力</t>
    <rPh sb="10" eb="12">
      <t>ノウリョク</t>
    </rPh>
    <phoneticPr fontId="1"/>
  </si>
  <si>
    <t>・チームワーク（協調性）</t>
    <rPh sb="8" eb="11">
      <t>キョウチョウセイ</t>
    </rPh>
    <phoneticPr fontId="1"/>
  </si>
  <si>
    <t>・リーダーシップ</t>
    <phoneticPr fontId="1"/>
  </si>
  <si>
    <t>・実行力/行動力</t>
    <phoneticPr fontId="1"/>
  </si>
  <si>
    <t>・向上心</t>
    <rPh sb="1" eb="4">
      <t>コウジョウシン</t>
    </rPh>
    <phoneticPr fontId="1"/>
  </si>
  <si>
    <t>・ストレス耐性</t>
    <rPh sb="5" eb="7">
      <t>タイセイ</t>
    </rPh>
    <phoneticPr fontId="1"/>
  </si>
  <si>
    <t>・環境適応能力</t>
    <rPh sb="1" eb="3">
      <t>カンキョウ</t>
    </rPh>
    <rPh sb="3" eb="5">
      <t>テキオウ</t>
    </rPh>
    <rPh sb="5" eb="7">
      <t>ノウリョク</t>
    </rPh>
    <phoneticPr fontId="1"/>
  </si>
  <si>
    <t>・責任感</t>
    <rPh sb="1" eb="4">
      <t>セキニンカン</t>
    </rPh>
    <phoneticPr fontId="1"/>
  </si>
  <si>
    <t>自身の性格
自己PR</t>
    <rPh sb="0" eb="2">
      <t>ジシン</t>
    </rPh>
    <rPh sb="3" eb="5">
      <t>セイカク</t>
    </rPh>
    <rPh sb="6" eb="8">
      <t>ジコ</t>
    </rPh>
    <phoneticPr fontId="1"/>
  </si>
  <si>
    <t>資格</t>
    <rPh sb="0" eb="2">
      <t>シカク</t>
    </rPh>
    <phoneticPr fontId="1"/>
  </si>
  <si>
    <t>留学
経験</t>
    <rPh sb="0" eb="2">
      <t>リュウガク</t>
    </rPh>
    <rPh sb="3" eb="5">
      <t>ケイケン</t>
    </rPh>
    <phoneticPr fontId="1"/>
  </si>
  <si>
    <t>職歴</t>
    <rPh sb="0" eb="2">
      <t>ショクレキ</t>
    </rPh>
    <phoneticPr fontId="1"/>
  </si>
  <si>
    <t>勤務期間</t>
    <rPh sb="0" eb="2">
      <t>キンム</t>
    </rPh>
    <rPh sb="2" eb="4">
      <t>キカン</t>
    </rPh>
    <phoneticPr fontId="1"/>
  </si>
  <si>
    <t>　</t>
    <phoneticPr fontId="1"/>
  </si>
  <si>
    <t>～</t>
    <phoneticPr fontId="1"/>
  </si>
  <si>
    <t>【退職理由】</t>
    <rPh sb="1" eb="3">
      <t>タイショク</t>
    </rPh>
    <rPh sb="3" eb="5">
      <t>リユウ</t>
    </rPh>
    <phoneticPr fontId="1"/>
  </si>
  <si>
    <t>・本カードの個人情報は厳重に保管し、採用事務以外に使用しません。</t>
  </si>
  <si>
    <t>訪　問　カ　ー　ド</t>
    <rPh sb="0" eb="1">
      <t>ホウ</t>
    </rPh>
    <rPh sb="2" eb="3">
      <t>モン</t>
    </rPh>
    <phoneticPr fontId="1"/>
  </si>
  <si>
    <t>高等学校</t>
    <rPh sb="0" eb="2">
      <t>コウトウ</t>
    </rPh>
    <rPh sb="2" eb="4">
      <t>ガッコウ</t>
    </rPh>
    <phoneticPr fontId="1"/>
  </si>
  <si>
    <t>第1志望</t>
    <rPh sb="0" eb="1">
      <t>ダイ</t>
    </rPh>
    <rPh sb="2" eb="4">
      <t>シボウ</t>
    </rPh>
    <phoneticPr fontId="1"/>
  </si>
  <si>
    <t>第2志望</t>
    <rPh sb="0" eb="1">
      <t>ダイ</t>
    </rPh>
    <rPh sb="2" eb="4">
      <t>シボウ</t>
    </rPh>
    <phoneticPr fontId="1"/>
  </si>
  <si>
    <t>第3志望</t>
    <rPh sb="0" eb="1">
      <t>ダイ</t>
    </rPh>
    <rPh sb="2" eb="4">
      <t>シボウ</t>
    </rPh>
    <phoneticPr fontId="1"/>
  </si>
  <si>
    <t>第4志望</t>
    <rPh sb="0" eb="1">
      <t>ダイ</t>
    </rPh>
    <rPh sb="2" eb="4">
      <t>シボウ</t>
    </rPh>
    <phoneticPr fontId="1"/>
  </si>
  <si>
    <t>現在の学年</t>
    <rPh sb="0" eb="2">
      <t>ゲンザイ</t>
    </rPh>
    <rPh sb="3" eb="5">
      <t>ガクネン</t>
    </rPh>
    <phoneticPr fontId="1"/>
  </si>
  <si>
    <t>写真
（履歴書サイズ）</t>
    <rPh sb="0" eb="2">
      <t>シャシン</t>
    </rPh>
    <rPh sb="4" eb="7">
      <t>リレキショ</t>
    </rPh>
    <phoneticPr fontId="1"/>
  </si>
  <si>
    <t>７月２日（木）</t>
    <rPh sb="1" eb="2">
      <t>ガツ</t>
    </rPh>
    <rPh sb="3" eb="4">
      <t>ニチ</t>
    </rPh>
    <rPh sb="5" eb="6">
      <t>モク</t>
    </rPh>
    <phoneticPr fontId="1"/>
  </si>
  <si>
    <t>日付</t>
    <rPh sb="0" eb="2">
      <t>ヒヅケ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</si>
  <si>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</si>
  <si>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</si>
  <si>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</si>
  <si>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E-mail</t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</si>
  <si>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</si>
  <si>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</si>
  <si>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歳</t>
    <rPh sb="0" eb="1">
      <t>サイ</t>
    </rPh>
    <phoneticPr fontId="1"/>
  </si>
  <si>
    <t>満</t>
  </si>
  <si>
    <t>年</t>
    <rPh sb="0" eb="1">
      <t>ネン</t>
    </rPh>
    <phoneticPr fontId="1"/>
  </si>
  <si>
    <t>例）2000/1/1</t>
    <rPh sb="0" eb="1">
      <t>レイ</t>
    </rPh>
    <phoneticPr fontId="1"/>
  </si>
  <si>
    <r>
      <t xml:space="preserve">出身地
</t>
    </r>
    <r>
      <rPr>
        <sz val="6"/>
        <color theme="1"/>
        <rFont val="メイリオ"/>
        <family val="3"/>
        <charset val="128"/>
      </rPr>
      <t>（都道府県）</t>
    </r>
    <rPh sb="0" eb="3">
      <t>シュッシンチ</t>
    </rPh>
    <rPh sb="5" eb="9">
      <t>トドウフケン</t>
    </rPh>
    <phoneticPr fontId="1"/>
  </si>
  <si>
    <t>続柄</t>
    <rPh sb="0" eb="2">
      <t>ゾクガラ</t>
    </rPh>
    <phoneticPr fontId="1"/>
  </si>
  <si>
    <t>【本人不在時等の連絡先】</t>
    <rPh sb="1" eb="3">
      <t>ホンニン</t>
    </rPh>
    <rPh sb="3" eb="5">
      <t>フザイ</t>
    </rPh>
    <rPh sb="5" eb="6">
      <t>ジ</t>
    </rPh>
    <rPh sb="6" eb="7">
      <t>トウ</t>
    </rPh>
    <rPh sb="8" eb="11">
      <t>レンラクサキ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</si>
  <si>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</si>
  <si>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</si>
  <si>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１年生</t>
    <rPh sb="1" eb="2">
      <t>ネン</t>
    </rPh>
    <rPh sb="2" eb="3">
      <t>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</si>
  <si>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</si>
  <si>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</si>
  <si>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</si>
  <si>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その他</t>
    <rPh sb="2" eb="3">
      <t>タ</t>
    </rPh>
    <phoneticPr fontId="1"/>
  </si>
  <si>
    <t>既卒</t>
    <rPh sb="0" eb="2">
      <t>キソツ</t>
    </rPh>
    <phoneticPr fontId="1"/>
  </si>
  <si>
    <t>その他の場合⇒（</t>
    <rPh sb="2" eb="3">
      <t>タ</t>
    </rPh>
    <rPh sb="4" eb="6">
      <t>バアイ</t>
    </rPh>
    <phoneticPr fontId="1"/>
  </si>
  <si>
    <t>）</t>
    <phoneticPr fontId="1"/>
  </si>
  <si>
    <r>
      <t xml:space="preserve">サークル
部活動
</t>
    </r>
    <r>
      <rPr>
        <sz val="9"/>
        <color theme="1"/>
        <rFont val="メイリオ"/>
        <family val="3"/>
        <charset val="128"/>
      </rPr>
      <t>（中学・高校含む）</t>
    </r>
    <rPh sb="5" eb="8">
      <t>ブカツドウ</t>
    </rPh>
    <rPh sb="10" eb="12">
      <t>チュウガク</t>
    </rPh>
    <rPh sb="13" eb="15">
      <t>コウコウ</t>
    </rPh>
    <rPh sb="15" eb="16">
      <t>フク</t>
    </rPh>
    <phoneticPr fontId="1"/>
  </si>
  <si>
    <t>自己分析</t>
    <rPh sb="0" eb="4">
      <t>ジコブンセキ</t>
    </rPh>
    <phoneticPr fontId="1"/>
  </si>
  <si>
    <t>ふつう</t>
    <phoneticPr fontId="1"/>
  </si>
  <si>
    <t>高い</t>
    <rPh sb="0" eb="1">
      <t>タカ</t>
    </rPh>
    <phoneticPr fontId="1"/>
  </si>
  <si>
    <t>やや高い</t>
    <rPh sb="2" eb="3">
      <t>タカ</t>
    </rPh>
    <phoneticPr fontId="1"/>
  </si>
  <si>
    <t>やや低い</t>
    <rPh sb="2" eb="3">
      <t>ヒク</t>
    </rPh>
    <phoneticPr fontId="1"/>
  </si>
  <si>
    <t>低い</t>
    <rPh sb="0" eb="1">
      <t>ヒク</t>
    </rPh>
    <phoneticPr fontId="1"/>
  </si>
  <si>
    <t>語学</t>
    <rPh sb="0" eb="2">
      <t>ゴガク</t>
    </rPh>
    <phoneticPr fontId="1"/>
  </si>
  <si>
    <t>国・地域</t>
    <rPh sb="0" eb="1">
      <t>クニ</t>
    </rPh>
    <rPh sb="2" eb="4">
      <t>チイキ</t>
    </rPh>
    <phoneticPr fontId="1"/>
  </si>
  <si>
    <t>留学経験</t>
    <rPh sb="0" eb="4">
      <t>リュウガクケイケン</t>
    </rPh>
    <phoneticPr fontId="1"/>
  </si>
  <si>
    <t>有りなし</t>
    <rPh sb="0" eb="1">
      <t>ア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</si>
  <si>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</si>
  <si>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</si>
  <si>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期間</t>
    <rPh sb="0" eb="2">
      <t>キカン</t>
    </rPh>
    <phoneticPr fontId="1"/>
  </si>
  <si>
    <t>【就職経験】</t>
    <rPh sb="1" eb="3">
      <t>シュウショク</t>
    </rPh>
    <rPh sb="3" eb="5">
      <t>ケイケン</t>
    </rPh>
    <phoneticPr fontId="1"/>
  </si>
  <si>
    <t>状況</t>
    <rPh sb="0" eb="2">
      <t>ジョウキョウ</t>
    </rPh>
    <phoneticPr fontId="1"/>
  </si>
  <si>
    <t>訪問状況</t>
    <rPh sb="0" eb="4">
      <t>ホウモンジョウキョウ</t>
    </rPh>
    <phoneticPr fontId="1"/>
  </si>
  <si>
    <t>・手書きで記入する場合は、このファイルではなくPDF版をご利用ください。（印刷はA4サイズでお願いいたします。）</t>
    <rPh sb="1" eb="3">
      <t>テガ</t>
    </rPh>
    <rPh sb="9" eb="11">
      <t>バアイ</t>
    </rPh>
    <rPh sb="26" eb="27">
      <t>バン</t>
    </rPh>
    <rPh sb="29" eb="31">
      <t>リヨウ</t>
    </rPh>
    <rPh sb="37" eb="39">
      <t>インサツ</t>
    </rPh>
    <rPh sb="47" eb="48">
      <t>ネガ</t>
    </rPh>
    <phoneticPr fontId="1"/>
  </si>
  <si>
    <t>・写真は画像を貼り付けてください。（画像のリンクの貼付等はしないでださい。）</t>
    <rPh sb="1" eb="3">
      <t>シャシン</t>
    </rPh>
    <rPh sb="4" eb="6">
      <t>ガゾウ</t>
    </rPh>
    <rPh sb="7" eb="8">
      <t>ハ</t>
    </rPh>
    <rPh sb="9" eb="10">
      <t>ツ</t>
    </rPh>
    <rPh sb="18" eb="20">
      <t>ガゾウ</t>
    </rPh>
    <rPh sb="25" eb="27">
      <t>ハリツ</t>
    </rPh>
    <rPh sb="27" eb="28">
      <t>トウ</t>
    </rPh>
    <phoneticPr fontId="1"/>
  </si>
  <si>
    <t>・データで入力の場合は、文字の大きさは変更可能ですが、セル結合の編集やセルサイズの変更はしないでください。</t>
    <rPh sb="5" eb="7">
      <t>ニュウリョク</t>
    </rPh>
    <rPh sb="8" eb="10">
      <t>バアイ</t>
    </rPh>
    <rPh sb="12" eb="14">
      <t>モジ</t>
    </rPh>
    <rPh sb="15" eb="16">
      <t>オオ</t>
    </rPh>
    <rPh sb="19" eb="21">
      <t>ヘンコウ</t>
    </rPh>
    <rPh sb="21" eb="23">
      <t>カノウ</t>
    </rPh>
    <rPh sb="29" eb="31">
      <t>ケツゴウ</t>
    </rPh>
    <rPh sb="32" eb="34">
      <t>ヘンシュウ</t>
    </rPh>
    <rPh sb="41" eb="43">
      <t>ヘンコウ</t>
    </rPh>
    <phoneticPr fontId="1"/>
  </si>
  <si>
    <t>(令和９年４月１日時点)</t>
    <phoneticPr fontId="1"/>
  </si>
  <si>
    <t>興味のある税関業務</t>
    <rPh sb="0" eb="2">
      <t>キョウミ</t>
    </rPh>
    <rPh sb="5" eb="9">
      <t>ゼイカンギョウム</t>
    </rPh>
    <phoneticPr fontId="1"/>
  </si>
  <si>
    <t>月</t>
    <rPh sb="0" eb="1">
      <t>ツキ</t>
    </rPh>
    <phoneticPr fontId="1"/>
  </si>
  <si>
    <t>【アルバイト経験】</t>
    <rPh sb="6" eb="8">
      <t>ケイケン</t>
    </rPh>
    <phoneticPr fontId="1"/>
  </si>
  <si>
    <r>
      <t>その他</t>
    </r>
    <r>
      <rPr>
        <sz val="9"/>
        <rFont val="メイリオ"/>
        <family val="3"/>
        <charset val="128"/>
      </rPr>
      <t>（IT関係、簿記、運転免許等）</t>
    </r>
    <rPh sb="2" eb="3">
      <t>タ</t>
    </rPh>
    <phoneticPr fontId="1"/>
  </si>
  <si>
    <t>試験区分</t>
    <rPh sb="0" eb="4">
      <t>シケンクブン</t>
    </rPh>
    <phoneticPr fontId="1"/>
  </si>
  <si>
    <t>行政（関東甲信越）</t>
    <rPh sb="0" eb="2">
      <t>ギョウセイ</t>
    </rPh>
    <rPh sb="3" eb="8">
      <t>カントウコウシンエツ</t>
    </rPh>
    <phoneticPr fontId="1"/>
  </si>
  <si>
    <t>行政（東北）</t>
    <rPh sb="0" eb="2">
      <t>ギョウセイ</t>
    </rPh>
    <rPh sb="3" eb="5">
      <t>トウホク</t>
    </rPh>
    <phoneticPr fontId="1"/>
  </si>
  <si>
    <t>教養（関東甲信越）</t>
    <rPh sb="0" eb="2">
      <t>キョウヨウ</t>
    </rPh>
    <rPh sb="3" eb="8">
      <t>カントウコウシンエツ</t>
    </rPh>
    <phoneticPr fontId="1"/>
  </si>
  <si>
    <t>教養（東北）</t>
    <rPh sb="0" eb="2">
      <t>キョウヨウ</t>
    </rPh>
    <rPh sb="3" eb="5">
      <t>トウホク</t>
    </rPh>
    <phoneticPr fontId="1"/>
  </si>
  <si>
    <t>デジタル電気電子（情報）</t>
    <rPh sb="4" eb="8">
      <t>デンキデンシ</t>
    </rPh>
    <rPh sb="9" eb="11">
      <t>ジョウホウ</t>
    </rPh>
    <phoneticPr fontId="1"/>
  </si>
  <si>
    <t>機械</t>
    <rPh sb="0" eb="2">
      <t>キカイ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</si>
  <si>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</si>
  <si>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</si>
  <si>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</si>
  <si>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</si>
  <si>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農学</t>
    <rPh sb="0" eb="2">
      <t>ノウガク</t>
    </rPh>
    <phoneticPr fontId="1"/>
  </si>
  <si>
    <t>試験地</t>
    <rPh sb="0" eb="3">
      <t>シケンチ</t>
    </rPh>
    <phoneticPr fontId="1"/>
  </si>
  <si>
    <t>札幌市</t>
    <rPh sb="0" eb="3">
      <t>サッポロシ</t>
    </rPh>
    <phoneticPr fontId="1"/>
  </si>
  <si>
    <t>盛岡市</t>
    <rPh sb="0" eb="3">
      <t>モリオカシ</t>
    </rPh>
    <phoneticPr fontId="1"/>
  </si>
  <si>
    <t>仙台市</t>
    <rPh sb="0" eb="3">
      <t>センダイシ</t>
    </rPh>
    <phoneticPr fontId="1"/>
  </si>
  <si>
    <t>秋田市</t>
    <rPh sb="0" eb="3">
      <t>アキタシ</t>
    </rPh>
    <phoneticPr fontId="1"/>
  </si>
  <si>
    <t>さいたま市</t>
    <rPh sb="4" eb="5">
      <t>シ</t>
    </rPh>
    <phoneticPr fontId="1"/>
  </si>
  <si>
    <t>千葉市</t>
    <rPh sb="0" eb="3">
      <t>チバシ</t>
    </rPh>
    <phoneticPr fontId="1"/>
  </si>
  <si>
    <t>東京都</t>
    <rPh sb="0" eb="3">
      <t>トウキョウト</t>
    </rPh>
    <phoneticPr fontId="1"/>
  </si>
  <si>
    <t>新潟市</t>
    <rPh sb="0" eb="3">
      <t>ニイガタシ</t>
    </rPh>
    <phoneticPr fontId="1"/>
  </si>
  <si>
    <t>静岡市</t>
    <rPh sb="0" eb="3">
      <t>シズオカシ</t>
    </rPh>
    <phoneticPr fontId="1"/>
  </si>
  <si>
    <t>名古屋市</t>
    <rPh sb="0" eb="4">
      <t>ナゴヤシ</t>
    </rPh>
    <phoneticPr fontId="1"/>
  </si>
  <si>
    <t>金沢市</t>
    <rPh sb="0" eb="3">
      <t>カナザワシ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</si>
  <si>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</si>
  <si>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</si>
  <si>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神戸市</t>
    <rPh sb="0" eb="3">
      <t>コウベシ</t>
    </rPh>
    <phoneticPr fontId="1"/>
  </si>
  <si>
    <t>松江市</t>
    <rPh sb="0" eb="3">
      <t>マツエシ</t>
    </rPh>
    <phoneticPr fontId="1"/>
  </si>
  <si>
    <t>岡山市</t>
    <rPh sb="0" eb="3">
      <t>オカヤマシ</t>
    </rPh>
    <phoneticPr fontId="1"/>
  </si>
  <si>
    <t>広島市</t>
    <rPh sb="0" eb="3">
      <t>ヒロシマシ</t>
    </rPh>
    <phoneticPr fontId="1"/>
  </si>
  <si>
    <t>山口市</t>
    <rPh sb="0" eb="3">
      <t>ヤマグチシ</t>
    </rPh>
    <phoneticPr fontId="1"/>
  </si>
  <si>
    <t>高松市</t>
    <rPh sb="0" eb="3">
      <t>タカマツシ</t>
    </rPh>
    <phoneticPr fontId="1"/>
  </si>
  <si>
    <t>松山市</t>
    <rPh sb="0" eb="3">
      <t>マツヤマシ</t>
    </rPh>
    <phoneticPr fontId="1"/>
  </si>
  <si>
    <t>福岡市</t>
    <rPh sb="0" eb="3">
      <t>フクオカシ</t>
    </rPh>
    <phoneticPr fontId="1"/>
  </si>
  <si>
    <t>北九州市</t>
    <rPh sb="0" eb="4">
      <t>キタキュウシュウシ</t>
    </rPh>
    <phoneticPr fontId="1"/>
  </si>
  <si>
    <t>熊本市</t>
    <rPh sb="0" eb="3">
      <t>クマモトシ</t>
    </rPh>
    <phoneticPr fontId="1"/>
  </si>
  <si>
    <t>鹿児島市</t>
    <rPh sb="0" eb="4">
      <t>カゴシマシ</t>
    </rPh>
    <phoneticPr fontId="1"/>
  </si>
  <si>
    <t>那覇市</t>
    <rPh sb="0" eb="3">
      <t>ナハシ</t>
    </rPh>
    <phoneticPr fontId="1"/>
  </si>
  <si>
    <t>長野市</t>
    <rPh sb="0" eb="3">
      <t>ナガノシ</t>
    </rPh>
    <phoneticPr fontId="1"/>
  </si>
  <si>
    <t>参加日時：　令和８年</t>
    <rPh sb="0" eb="4">
      <t>サンカニチジ</t>
    </rPh>
    <rPh sb="6" eb="8">
      <t>レイワ</t>
    </rPh>
    <rPh sb="9" eb="10">
      <t>ネン</t>
    </rPh>
    <phoneticPr fontId="1"/>
  </si>
  <si>
    <t>①訪問予定（国家一般）</t>
    <rPh sb="1" eb="5">
      <t>ホウモンヨテイ</t>
    </rPh>
    <rPh sb="6" eb="10">
      <t>コッカイッパン</t>
    </rPh>
    <phoneticPr fontId="1"/>
  </si>
  <si>
    <t>②訪問済（国家一般）</t>
    <rPh sb="1" eb="4">
      <t>ホウモンスミ</t>
    </rPh>
    <rPh sb="5" eb="9">
      <t>コッカイッパン</t>
    </rPh>
    <phoneticPr fontId="1"/>
  </si>
  <si>
    <t>③結果待ち（国家一般）</t>
    <rPh sb="1" eb="4">
      <t>ケッカマ</t>
    </rPh>
    <rPh sb="6" eb="10">
      <t>コッカイッパン</t>
    </rPh>
    <phoneticPr fontId="1"/>
  </si>
  <si>
    <t>④内々定等（国家一般）</t>
    <rPh sb="1" eb="4">
      <t>ナイナイテイ</t>
    </rPh>
    <rPh sb="4" eb="5">
      <t>トウ</t>
    </rPh>
    <rPh sb="6" eb="10">
      <t>コッカイッパン</t>
    </rPh>
    <phoneticPr fontId="1"/>
  </si>
  <si>
    <t>⑤筆記合格（国家一般以外）</t>
    <rPh sb="1" eb="5">
      <t>ヒッキゴウカク</t>
    </rPh>
    <rPh sb="6" eb="8">
      <t>コッカ</t>
    </rPh>
    <rPh sb="8" eb="10">
      <t>イッパン</t>
    </rPh>
    <rPh sb="10" eb="12">
      <t>イガイ</t>
    </rPh>
    <phoneticPr fontId="1"/>
  </si>
  <si>
    <t>⑥面接結果待ち（国家一般以外）</t>
    <rPh sb="1" eb="3">
      <t>メンセツ</t>
    </rPh>
    <rPh sb="3" eb="6">
      <t>ケッカマ</t>
    </rPh>
    <rPh sb="8" eb="14">
      <t>コッカイッパンイガイ</t>
    </rPh>
    <phoneticPr fontId="1"/>
  </si>
  <si>
    <t>⑦最終合格・内々定前（国家一般以外）</t>
    <rPh sb="1" eb="5">
      <t>サイシュウゴウカク</t>
    </rPh>
    <rPh sb="6" eb="9">
      <t>ナイナイテイ</t>
    </rPh>
    <rPh sb="9" eb="10">
      <t>マエ</t>
    </rPh>
    <rPh sb="11" eb="17">
      <t>コッカイッパンイガイ</t>
    </rPh>
    <phoneticPr fontId="1"/>
  </si>
  <si>
    <t>⑧最終合格・内々定等（国家一般以外）</t>
    <rPh sb="1" eb="3">
      <t>サイシュウ</t>
    </rPh>
    <rPh sb="3" eb="5">
      <t>ゴウカク</t>
    </rPh>
    <rPh sb="6" eb="9">
      <t>ナイナイテイ</t>
    </rPh>
    <rPh sb="9" eb="10">
      <t>トウ</t>
    </rPh>
    <rPh sb="11" eb="13">
      <t>コッカ</t>
    </rPh>
    <rPh sb="13" eb="15">
      <t>イッパン</t>
    </rPh>
    <rPh sb="15" eb="17">
      <t>イガイ</t>
    </rPh>
    <phoneticPr fontId="1"/>
  </si>
  <si>
    <t>訪問（受験）日</t>
    <rPh sb="0" eb="2">
      <t>ホウモン</t>
    </rPh>
    <rPh sb="3" eb="5">
      <t>ジュケン</t>
    </rPh>
    <rPh sb="6" eb="7">
      <t>ビ</t>
    </rPh>
    <phoneticPr fontId="1"/>
  </si>
  <si>
    <t>第5志望</t>
    <rPh sb="0" eb="1">
      <t>ダイ</t>
    </rPh>
    <rPh sb="2" eb="4">
      <t>シボウ</t>
    </rPh>
    <phoneticPr fontId="1"/>
  </si>
  <si>
    <t>第6志望</t>
    <rPh sb="0" eb="1">
      <t>ダイ</t>
    </rPh>
    <rPh sb="2" eb="4">
      <t>シボウ</t>
    </rPh>
    <phoneticPr fontId="1"/>
  </si>
  <si>
    <t>第7志望</t>
    <rPh sb="0" eb="1">
      <t>ダイ</t>
    </rPh>
    <rPh sb="2" eb="4">
      <t>シボウ</t>
    </rPh>
    <phoneticPr fontId="1"/>
  </si>
  <si>
    <t>第8志望</t>
    <rPh sb="0" eb="1">
      <t>ダイ</t>
    </rPh>
    <rPh sb="2" eb="4">
      <t>シボウ</t>
    </rPh>
    <phoneticPr fontId="1"/>
  </si>
  <si>
    <t>　　　就職活動状況（国家一般職の志望官庁、地方公務員、その他公務員、民間企業など）</t>
    <rPh sb="3" eb="9">
      <t>シュウショクカツドウジョウキョウ</t>
    </rPh>
    <rPh sb="10" eb="15">
      <t>コッカイッパンショク</t>
    </rPh>
    <rPh sb="16" eb="18">
      <t>シボウ</t>
    </rPh>
    <rPh sb="18" eb="20">
      <t>カンチョウ</t>
    </rPh>
    <rPh sb="21" eb="26">
      <t>チホウコウムイン</t>
    </rPh>
    <rPh sb="29" eb="33">
      <t>タコウムイン</t>
    </rPh>
    <rPh sb="34" eb="38">
      <t>ミンカンキギョウ</t>
    </rPh>
    <phoneticPr fontId="1"/>
  </si>
  <si>
    <t>ぜいかん　たろう</t>
    <phoneticPr fontId="1"/>
  </si>
  <si>
    <t>税関　太朗</t>
    <rPh sb="0" eb="2">
      <t>ゼイカン</t>
    </rPh>
    <rPh sb="3" eb="5">
      <t>タロウ</t>
    </rPh>
    <phoneticPr fontId="1"/>
  </si>
  <si>
    <t>神奈川県</t>
    <rPh sb="0" eb="4">
      <t>カナガワケン</t>
    </rPh>
    <phoneticPr fontId="1"/>
  </si>
  <si>
    <t>基準日</t>
    <rPh sb="0" eb="3">
      <t>キジュンビ</t>
    </rPh>
    <phoneticPr fontId="1"/>
  </si>
  <si>
    <t>神奈川県横浜市中区海岸通1-1</t>
    <rPh sb="0" eb="7">
      <t>カナガワケンヨコハマシ</t>
    </rPh>
    <rPh sb="7" eb="9">
      <t>ナカク</t>
    </rPh>
    <rPh sb="9" eb="12">
      <t>カイガンドオリ</t>
    </rPh>
    <phoneticPr fontId="1"/>
  </si>
  <si>
    <t>045-212-6020</t>
    <phoneticPr fontId="1"/>
  </si>
  <si>
    <t>123-456-7890</t>
    <phoneticPr fontId="1"/>
  </si>
  <si>
    <t>yok-jinji-1＠customs.go.jp</t>
    <phoneticPr fontId="1"/>
  </si>
  <si>
    <t>123-4567</t>
    <phoneticPr fontId="1"/>
  </si>
  <si>
    <t>母</t>
    <rPh sb="0" eb="1">
      <t>ハハ</t>
    </rPh>
    <phoneticPr fontId="1"/>
  </si>
  <si>
    <t>税関　花子</t>
    <rPh sb="0" eb="2">
      <t>ゼイカン</t>
    </rPh>
    <rPh sb="3" eb="5">
      <t>ハナコ</t>
    </rPh>
    <phoneticPr fontId="1"/>
  </si>
  <si>
    <t>456-789-1230</t>
    <phoneticPr fontId="1"/>
  </si>
  <si>
    <t>神奈川県横浜市中区海岸通1-1</t>
    <phoneticPr fontId="1"/>
  </si>
  <si>
    <t>ー</t>
    <phoneticPr fontId="1"/>
  </si>
  <si>
    <t>税関</t>
    <rPh sb="0" eb="2">
      <t>ゼイカン</t>
    </rPh>
    <phoneticPr fontId="1"/>
  </si>
  <si>
    <t>カスタム君</t>
    <rPh sb="4" eb="5">
      <t>クン</t>
    </rPh>
    <phoneticPr fontId="1"/>
  </si>
  <si>
    <t>普通</t>
    <rPh sb="0" eb="2">
      <t>フツウ</t>
    </rPh>
    <phoneticPr fontId="1"/>
  </si>
  <si>
    <t>○○○～</t>
    <phoneticPr fontId="1"/>
  </si>
  <si>
    <t>散歩</t>
    <rPh sb="0" eb="2">
      <t>サンポ</t>
    </rPh>
    <phoneticPr fontId="1"/>
  </si>
  <si>
    <t>ふつう</t>
  </si>
  <si>
    <t>横浜税関</t>
    <rPh sb="0" eb="4">
      <t>ヨコハマゼイカン</t>
    </rPh>
    <phoneticPr fontId="1"/>
  </si>
  <si>
    <t>△△△～</t>
    <phoneticPr fontId="1"/>
  </si>
  <si>
    <t>□□市</t>
    <rPh sb="2" eb="3">
      <t>シ</t>
    </rPh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</si>
  <si>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</si>
  <si>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</si>
  <si>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⑨その他</t>
    <rPh sb="3" eb="4">
      <t>タ</t>
    </rPh>
    <phoneticPr fontId="1"/>
  </si>
  <si>
    <t>その他補足したい事項</t>
    <rPh sb="2" eb="3">
      <t>タ</t>
    </rPh>
    <rPh sb="3" eb="5">
      <t>ホソク</t>
    </rPh>
    <rPh sb="8" eb="10">
      <t>ジコウ</t>
    </rPh>
    <phoneticPr fontId="1"/>
  </si>
  <si>
    <t>受験日（日付）</t>
    <rPh sb="0" eb="3">
      <t>ジュケンビ</t>
    </rPh>
    <rPh sb="4" eb="6">
      <t>ヒヅケ</t>
    </rPh>
    <phoneticPr fontId="1"/>
  </si>
  <si>
    <t>受験日</t>
    <rPh sb="0" eb="3">
      <t>ジュケンビ</t>
    </rPh>
    <phoneticPr fontId="1"/>
  </si>
  <si>
    <t>①</t>
    <phoneticPr fontId="1"/>
  </si>
  <si>
    <t>③</t>
    <phoneticPr fontId="1"/>
  </si>
  <si>
    <t>④</t>
    <phoneticPr fontId="1"/>
  </si>
  <si>
    <t>⑤</t>
    <phoneticPr fontId="1"/>
  </si>
  <si>
    <t>7月2日（木）</t>
    <rPh sb="1" eb="2">
      <t>ガツ</t>
    </rPh>
    <rPh sb="3" eb="4">
      <t>ニチ</t>
    </rPh>
    <rPh sb="5" eb="6">
      <t>モク</t>
    </rPh>
    <phoneticPr fontId="1"/>
  </si>
  <si>
    <t>7月3日（金）</t>
    <rPh sb="1" eb="2">
      <t>ガツ</t>
    </rPh>
    <rPh sb="3" eb="4">
      <t>ニチ</t>
    </rPh>
    <rPh sb="5" eb="6">
      <t>キン</t>
    </rPh>
    <phoneticPr fontId="1"/>
  </si>
  <si>
    <t>7月6日（月）</t>
    <rPh sb="1" eb="2">
      <t>ガツ</t>
    </rPh>
    <rPh sb="3" eb="4">
      <t>ニチ</t>
    </rPh>
    <rPh sb="5" eb="6">
      <t>ゲツ</t>
    </rPh>
    <phoneticPr fontId="1"/>
  </si>
  <si>
    <t>7月7日（火）</t>
    <rPh sb="1" eb="2">
      <t>ガツ</t>
    </rPh>
    <rPh sb="3" eb="4">
      <t>ニチ</t>
    </rPh>
    <rPh sb="5" eb="6">
      <t>ヒ</t>
    </rPh>
    <phoneticPr fontId="1"/>
  </si>
  <si>
    <t>試験番号</t>
    <rPh sb="0" eb="4">
      <t>シケンバンゴウ</t>
    </rPh>
    <phoneticPr fontId="1"/>
  </si>
  <si>
    <t>かな</t>
    <phoneticPr fontId="1"/>
  </si>
  <si>
    <t>生年月日</t>
    <rPh sb="0" eb="4">
      <t>セイネンガッピ</t>
    </rPh>
    <phoneticPr fontId="1"/>
  </si>
  <si>
    <t>卒業年</t>
    <rPh sb="0" eb="3">
      <t>ソツギョウネン</t>
    </rPh>
    <phoneticPr fontId="1"/>
  </si>
  <si>
    <t>卒業年（院）</t>
    <rPh sb="0" eb="3">
      <t>ソツギョウネン</t>
    </rPh>
    <rPh sb="4" eb="5">
      <t>イン</t>
    </rPh>
    <phoneticPr fontId="1"/>
  </si>
  <si>
    <t>卒業年（学部）</t>
    <rPh sb="0" eb="3">
      <t>ソツギョウネン</t>
    </rPh>
    <rPh sb="4" eb="6">
      <t>ガクブ</t>
    </rPh>
    <phoneticPr fontId="1"/>
  </si>
  <si>
    <t>卒業年（専門）</t>
    <rPh sb="0" eb="3">
      <t>ソツギョウネン</t>
    </rPh>
    <rPh sb="4" eb="6">
      <t>センモン</t>
    </rPh>
    <phoneticPr fontId="1"/>
  </si>
  <si>
    <t>卒業年（高校）</t>
    <rPh sb="0" eb="3">
      <t>ソツギョウネン</t>
    </rPh>
    <rPh sb="4" eb="6">
      <t>コウコウ</t>
    </rPh>
    <phoneticPr fontId="1"/>
  </si>
  <si>
    <t>院</t>
    <rPh sb="0" eb="1">
      <t>イン</t>
    </rPh>
    <phoneticPr fontId="1"/>
  </si>
  <si>
    <t>専門</t>
    <rPh sb="0" eb="2">
      <t>センモン</t>
    </rPh>
    <phoneticPr fontId="1"/>
  </si>
  <si>
    <t>高校</t>
    <rPh sb="0" eb="2">
      <t>コウコウ</t>
    </rPh>
    <phoneticPr fontId="1"/>
  </si>
  <si>
    <t>学校名</t>
    <rPh sb="0" eb="3">
      <t>ガッコウメイ</t>
    </rPh>
    <phoneticPr fontId="1"/>
  </si>
  <si>
    <t>試験区</t>
    <rPh sb="0" eb="2">
      <t>シケン</t>
    </rPh>
    <rPh sb="2" eb="3">
      <t>ク</t>
    </rPh>
    <phoneticPr fontId="1"/>
  </si>
  <si>
    <t>郵便番号</t>
    <rPh sb="0" eb="4">
      <t>ユウビンバンゴウ</t>
    </rPh>
    <phoneticPr fontId="1"/>
  </si>
  <si>
    <t>携帯電話</t>
    <rPh sb="0" eb="4">
      <t>ケイタイデンワ</t>
    </rPh>
    <phoneticPr fontId="1"/>
  </si>
  <si>
    <t>他官庁</t>
    <rPh sb="0" eb="3">
      <t>タカンチョウ</t>
    </rPh>
    <phoneticPr fontId="1"/>
  </si>
  <si>
    <t>スポーツ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</si>
</sst>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[&lt;=999]000;[&lt;=9999]000\-00;000\-0000"/>
    <numFmt numFmtId="178" formatCode="0_ "/>
    <numFmt numFmtId="179" formatCode="m/d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u/>
      <sz val="10.5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.5"/>
      <color theme="0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.5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5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0" fillId="2" borderId="8" xfId="0" applyFont="1" applyFill="1" applyBorder="1" applyAlignment="1">
      <alignment vertical="center" wrapText="1"/>
    </xf>
    <xf numFmtId="178" fontId="10" fillId="0" borderId="7" xfId="0" applyNumberFormat="1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4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8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  <xf numFmtId="14" fontId="0" fillId="4" borderId="0" xfId="0" applyNumberFormat="1" applyFill="1">
      <alignment vertical="center"/>
    </xf>
    <xf numFmtId="178" fontId="5" fillId="0" borderId="7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1" fillId="0" borderId="33" xfId="0" applyNumberFormat="1" applyFont="1" applyBorder="1" applyAlignment="1">
      <alignment horizontal="center" vertical="center" wrapText="1"/>
    </xf>
    <xf numFmtId="0" fontId="11" fillId="0" borderId="3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9" fontId="2" fillId="0" borderId="42" xfId="0" applyNumberFormat="1" applyFont="1" applyBorder="1" applyAlignment="1">
      <alignment horizontal="center" vertical="center" wrapText="1"/>
    </xf>
    <xf numFmtId="179" fontId="2" fillId="0" borderId="34" xfId="0" applyNumberFormat="1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wrapText="1"/>
    </xf>
    <xf numFmtId="179" fontId="6" fillId="0" borderId="12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19" xfId="0" applyNumberFormat="1" applyFont="1" applyBorder="1" applyAlignment="1">
      <alignment horizontal="center" vertical="center" wrapText="1"/>
    </xf>
    <xf numFmtId="179" fontId="6" fillId="0" borderId="39" xfId="0" applyNumberFormat="1" applyFont="1" applyBorder="1" applyAlignment="1">
      <alignment horizontal="center" vertical="center" wrapText="1"/>
    </xf>
    <xf numFmtId="179" fontId="6" fillId="0" borderId="40" xfId="0" applyNumberFormat="1" applyFont="1" applyBorder="1" applyAlignment="1">
      <alignment horizontal="center" vertical="center" wrapText="1"/>
    </xf>
    <xf numFmtId="179" fontId="6" fillId="0" borderId="60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9" fillId="0" borderId="45" xfId="0" applyFont="1" applyBorder="1" applyAlignment="1">
      <alignment horizontal="left" vertical="top" wrapText="1"/>
    </xf>
    <xf numFmtId="0" fontId="19" fillId="0" borderId="51" xfId="0" applyFont="1" applyBorder="1" applyAlignment="1">
      <alignment horizontal="left" vertical="top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77" fontId="11" fillId="0" borderId="48" xfId="0" applyNumberFormat="1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179" fontId="12" fillId="0" borderId="12" xfId="0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179" fontId="12" fillId="0" borderId="19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4" fontId="11" fillId="0" borderId="43" xfId="0" applyNumberFormat="1" applyFont="1" applyBorder="1" applyAlignment="1">
      <alignment horizontal="center" vertical="center" wrapText="1"/>
    </xf>
    <xf numFmtId="14" fontId="11" fillId="0" borderId="26" xfId="0" applyNumberFormat="1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/>
    </xf>
    <xf numFmtId="0" fontId="13" fillId="2" borderId="4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176" fontId="18" fillId="4" borderId="1" xfId="0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77" fontId="11" fillId="0" borderId="26" xfId="0" applyNumberFormat="1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79" fontId="2" fillId="0" borderId="12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9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textRotation="255" wrapText="1"/>
    </xf>
    <xf numFmtId="0" fontId="2" fillId="3" borderId="23" xfId="0" applyFont="1" applyFill="1" applyBorder="1" applyAlignment="1">
      <alignment horizontal="center" vertical="center" textRotation="255" wrapText="1"/>
    </xf>
    <xf numFmtId="0" fontId="2" fillId="3" borderId="24" xfId="0" applyFont="1" applyFill="1" applyBorder="1" applyAlignment="1">
      <alignment horizontal="center" vertical="center" textRotation="255" wrapText="1"/>
    </xf>
    <xf numFmtId="178" fontId="11" fillId="0" borderId="7" xfId="0" applyNumberFormat="1" applyFont="1" applyBorder="1" applyAlignment="1">
      <alignment horizontal="center" vertical="center" wrapText="1"/>
    </xf>
    <xf numFmtId="178" fontId="11" fillId="0" borderId="8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0" xfId="0">
      <alignment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57149</xdr:rowOff>
    </xdr:from>
    <xdr:to>
      <xdr:col>1</xdr:col>
      <xdr:colOff>0</xdr:colOff>
      <xdr:row>0</xdr:row>
      <xdr:rowOff>483053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1451" y="57149"/>
          <a:ext cx="400049" cy="42590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秘</a:t>
          </a:r>
        </a:p>
      </xdr:txBody>
    </xdr:sp>
    <xdr:clientData/>
  </xdr:twoCellAnchor>
  <xdr:twoCellAnchor>
    <xdr:from>
      <xdr:col>11</xdr:col>
      <xdr:colOff>179294</xdr:colOff>
      <xdr:row>0</xdr:row>
      <xdr:rowOff>145676</xdr:rowOff>
    </xdr:from>
    <xdr:to>
      <xdr:col>15</xdr:col>
      <xdr:colOff>358588</xdr:colOff>
      <xdr:row>0</xdr:row>
      <xdr:rowOff>459441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D032B3-2492-A683-B631-C4B685BE47C0}"/>
            </a:ext>
          </a:extLst>
        </xdr:cNvPr>
        <xdr:cNvSpPr txBox="1"/>
      </xdr:nvSpPr>
      <xdr:spPr>
        <a:xfrm>
          <a:off x="6185647" y="145676"/>
          <a:ext cx="1927412" cy="313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 kern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↓予約日時要入力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57149</xdr:rowOff>
    </xdr:from>
    <xdr:to>
      <xdr:col>1</xdr:col>
      <xdr:colOff>0</xdr:colOff>
      <xdr:row>0</xdr:row>
      <xdr:rowOff>483053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BD1E2-0B16-4F3C-806C-F680F6A8798A}"/>
            </a:ext>
          </a:extLst>
        </xdr:cNvPr>
        <xdr:cNvSpPr txBox="1"/>
      </xdr:nvSpPr>
      <xdr:spPr>
        <a:xfrm>
          <a:off x="171451" y="57149"/>
          <a:ext cx="400049" cy="42590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秘</a:t>
          </a:r>
        </a:p>
      </xdr:txBody>
    </xdr:sp>
    <xdr:clientData/>
  </xdr:twoCellAnchor>
  <xdr:twoCellAnchor>
    <xdr:from>
      <xdr:col>13</xdr:col>
      <xdr:colOff>38100</xdr:colOff>
      <xdr:row>2</xdr:row>
      <xdr:rowOff>95250</xdr:rowOff>
    </xdr:from>
    <xdr:to>
      <xdr:col>16</xdr:col>
      <xdr:colOff>219075</xdr:colOff>
      <xdr:row>8</xdr:row>
      <xdr:rowOff>161925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4C6BF9F-DF43-3EBB-3FA3-FB91F0541594}"/>
            </a:ext>
          </a:extLst>
        </xdr:cNvPr>
        <xdr:cNvSpPr/>
      </xdr:nvSpPr>
      <xdr:spPr>
        <a:xfrm>
          <a:off x="7000875" y="866775"/>
          <a:ext cx="1419225" cy="1724025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/>
            <a:t>画像を貼り付けてください。</a:t>
          </a:r>
        </a:p>
      </xdr:txBody>
    </xdr:sp>
    <xdr:clientData/>
  </xdr:twoCellAnchor>
  <xdr:twoCellAnchor>
    <xdr:from>
      <xdr:col>18</xdr:col>
      <xdr:colOff>28574</xdr:colOff>
      <xdr:row>5</xdr:row>
      <xdr:rowOff>85725</xdr:rowOff>
    </xdr:from>
    <xdr:to>
      <xdr:col>22</xdr:col>
      <xdr:colOff>133349</xdr:colOff>
      <xdr:row>6</xdr:row>
      <xdr:rowOff>133350</xdr:rowOff>
    </xdr:to>
    <xdr:sp macro="" textlink="">
      <xdr:nvSpPr>
        <xdr:cNvPr id="4" name="吹き出し: 折線 (枠付き、強調線付き) 3">
          <a:extLst>
            <a:ext uri="{FF2B5EF4-FFF2-40B4-BE49-F238E27FC236}">
              <a16:creationId xmlns:a16="http://schemas.microsoft.com/office/drawing/2014/main" id="{00A0B8DD-B518-A149-DCCE-E61BC353C8C0}"/>
            </a:ext>
          </a:extLst>
        </xdr:cNvPr>
        <xdr:cNvSpPr/>
      </xdr:nvSpPr>
      <xdr:spPr>
        <a:xfrm>
          <a:off x="9163049" y="1685925"/>
          <a:ext cx="2771775" cy="323850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104787"/>
            <a:gd name="adj6" fmla="val -128560"/>
          </a:avLst>
        </a:prstGeom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電話番号はハイフンを入れてください</a:t>
          </a:r>
        </a:p>
      </xdr:txBody>
    </xdr:sp>
    <xdr:clientData/>
  </xdr:twoCellAnchor>
  <xdr:twoCellAnchor>
    <xdr:from>
      <xdr:col>18</xdr:col>
      <xdr:colOff>104774</xdr:colOff>
      <xdr:row>3</xdr:row>
      <xdr:rowOff>9525</xdr:rowOff>
    </xdr:from>
    <xdr:to>
      <xdr:col>23</xdr:col>
      <xdr:colOff>409575</xdr:colOff>
      <xdr:row>4</xdr:row>
      <xdr:rowOff>57150</xdr:rowOff>
    </xdr:to>
    <xdr:sp macro="" textlink="">
      <xdr:nvSpPr>
        <xdr:cNvPr id="5" name="吹き出し: 折線 (枠付き、強調線付き) 4">
          <a:extLst>
            <a:ext uri="{FF2B5EF4-FFF2-40B4-BE49-F238E27FC236}">
              <a16:creationId xmlns:a16="http://schemas.microsoft.com/office/drawing/2014/main" id="{3736C9B5-DCFF-4DD9-A741-FE8672F962C2}"/>
            </a:ext>
          </a:extLst>
        </xdr:cNvPr>
        <xdr:cNvSpPr/>
      </xdr:nvSpPr>
      <xdr:spPr>
        <a:xfrm>
          <a:off x="9239249" y="1057275"/>
          <a:ext cx="3638551" cy="323850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01846"/>
            <a:gd name="adj6" fmla="val -159217"/>
          </a:avLst>
        </a:prstGeom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グレー塗りつぶし部分は編集しないでください。</a:t>
          </a:r>
        </a:p>
      </xdr:txBody>
    </xdr:sp>
    <xdr:clientData/>
  </xdr:twoCellAnchor>
  <xdr:twoCellAnchor>
    <xdr:from>
      <xdr:col>18</xdr:col>
      <xdr:colOff>95249</xdr:colOff>
      <xdr:row>33</xdr:row>
      <xdr:rowOff>76200</xdr:rowOff>
    </xdr:from>
    <xdr:to>
      <xdr:col>24</xdr:col>
      <xdr:colOff>142875</xdr:colOff>
      <xdr:row>35</xdr:row>
      <xdr:rowOff>0</xdr:rowOff>
    </xdr:to>
    <xdr:sp macro="" textlink="">
      <xdr:nvSpPr>
        <xdr:cNvPr id="6" name="吹き出し: 折線 (枠付き、強調線付き) 5">
          <a:extLst>
            <a:ext uri="{FF2B5EF4-FFF2-40B4-BE49-F238E27FC236}">
              <a16:creationId xmlns:a16="http://schemas.microsoft.com/office/drawing/2014/main" id="{A099B26A-829C-4A1A-8093-5C6D10F84859}"/>
            </a:ext>
          </a:extLst>
        </xdr:cNvPr>
        <xdr:cNvSpPr/>
      </xdr:nvSpPr>
      <xdr:spPr>
        <a:xfrm>
          <a:off x="9229724" y="10934700"/>
          <a:ext cx="4048126" cy="323850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131258"/>
            <a:gd name="adj6" fmla="val -126225"/>
          </a:avLst>
        </a:prstGeom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受験した日、もしくは予定している日程を入力してください。</a:t>
          </a:r>
        </a:p>
      </xdr:txBody>
    </xdr:sp>
    <xdr:clientData/>
  </xdr:twoCellAnchor>
  <xdr:twoCellAnchor>
    <xdr:from>
      <xdr:col>18</xdr:col>
      <xdr:colOff>28574</xdr:colOff>
      <xdr:row>0</xdr:row>
      <xdr:rowOff>504825</xdr:rowOff>
    </xdr:from>
    <xdr:to>
      <xdr:col>22</xdr:col>
      <xdr:colOff>133349</xdr:colOff>
      <xdr:row>2</xdr:row>
      <xdr:rowOff>57150</xdr:rowOff>
    </xdr:to>
    <xdr:sp macro="" textlink="">
      <xdr:nvSpPr>
        <xdr:cNvPr id="7" name="吹き出し: 折線 (枠付き、強調線付き) 6">
          <a:extLst>
            <a:ext uri="{FF2B5EF4-FFF2-40B4-BE49-F238E27FC236}">
              <a16:creationId xmlns:a16="http://schemas.microsoft.com/office/drawing/2014/main" id="{622FCF47-06DD-4DFF-9855-A93BF5A5FBDB}"/>
            </a:ext>
          </a:extLst>
        </xdr:cNvPr>
        <xdr:cNvSpPr/>
      </xdr:nvSpPr>
      <xdr:spPr>
        <a:xfrm>
          <a:off x="9163049" y="504825"/>
          <a:ext cx="2771775" cy="323850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37140"/>
            <a:gd name="adj6" fmla="val -31653"/>
          </a:avLst>
        </a:prstGeom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官庁訪問予約日時を入力してください</a:t>
          </a:r>
        </a:p>
      </xdr:txBody>
    </xdr:sp>
    <xdr:clientData/>
  </xdr:twoCellAnchor>
  <xdr:twoCellAnchor>
    <xdr:from>
      <xdr:col>12</xdr:col>
      <xdr:colOff>28575</xdr:colOff>
      <xdr:row>16</xdr:row>
      <xdr:rowOff>561974</xdr:rowOff>
    </xdr:from>
    <xdr:to>
      <xdr:col>22</xdr:col>
      <xdr:colOff>495300</xdr:colOff>
      <xdr:row>25</xdr:row>
      <xdr:rowOff>409575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8DCA9FE1-CCBF-33E4-62B7-80D2FD0EE376}"/>
            </a:ext>
          </a:extLst>
        </xdr:cNvPr>
        <xdr:cNvGrpSpPr/>
      </xdr:nvGrpSpPr>
      <xdr:grpSpPr>
        <a:xfrm>
          <a:off x="6419850" y="5343524"/>
          <a:ext cx="5876925" cy="2971801"/>
          <a:chOff x="5800725" y="5238749"/>
          <a:chExt cx="5876925" cy="2971801"/>
        </a:xfrm>
      </xdr:grpSpPr>
      <xdr:sp macro="" textlink="">
        <xdr:nvSpPr>
          <xdr:cNvPr id="8" name="吹き出し: 折線 (枠付き、強調線付き) 7">
            <a:extLst>
              <a:ext uri="{FF2B5EF4-FFF2-40B4-BE49-F238E27FC236}">
                <a16:creationId xmlns:a16="http://schemas.microsoft.com/office/drawing/2014/main" id="{5FB5DC42-8DAE-4CAC-A017-B7C9805B20FF}"/>
              </a:ext>
            </a:extLst>
          </xdr:cNvPr>
          <xdr:cNvSpPr/>
        </xdr:nvSpPr>
        <xdr:spPr>
          <a:xfrm>
            <a:off x="8905875" y="5238749"/>
            <a:ext cx="2771775" cy="1114426"/>
          </a:xfrm>
          <a:prstGeom prst="accentBorder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58058"/>
              <a:gd name="adj6" fmla="val -129247"/>
            </a:avLst>
          </a:prstGeom>
          <a:ln w="28575">
            <a:solidFill>
              <a:srgbClr val="00B05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kern="1200"/>
              <a:t>フォントのサイズを小さくする場合、最小でも</a:t>
            </a:r>
            <a:r>
              <a:rPr kumimoji="1" lang="en-US" altLang="ja-JP" sz="1100" kern="1200"/>
              <a:t>9</a:t>
            </a:r>
            <a:r>
              <a:rPr kumimoji="1" lang="ja-JP" altLang="en-US" sz="1100" kern="1200"/>
              <a:t>程度まででお願いいたします。</a:t>
            </a:r>
            <a:r>
              <a:rPr kumimoji="1" lang="en-US" altLang="ja-JP" sz="1100" kern="1200"/>
              <a:t>※</a:t>
            </a:r>
            <a:r>
              <a:rPr kumimoji="1" lang="ja-JP" altLang="en-US" sz="1100" kern="1200"/>
              <a:t>文字が小さすぎると読めなくなってしまいます。</a:t>
            </a:r>
            <a:endParaRPr kumimoji="1" lang="en-US" altLang="ja-JP" sz="1100" kern="12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0A6154A-19ED-B0B0-15E0-AEF5373EB8AC}"/>
              </a:ext>
            </a:extLst>
          </xdr:cNvPr>
          <xdr:cNvCxnSpPr/>
        </xdr:nvCxnSpPr>
        <xdr:spPr>
          <a:xfrm flipH="1">
            <a:off x="5800725" y="6000750"/>
            <a:ext cx="2857500" cy="2209800"/>
          </a:xfrm>
          <a:prstGeom prst="line">
            <a:avLst/>
          </a:prstGeom>
          <a:ln w="28575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47"/>
  <sheetViews>
    <sheetView view="pageBreakPreview" zoomScale="85" zoomScaleNormal="80" zoomScaleSheetLayoutView="85" workbookViewId="0">
      <selection activeCell="L5" sqref="L5"/>
    </sheetView>
  </sheetViews>
  <sheetFormatPr defaultColWidth="8.75" defaultRowHeight="17.25" x14ac:dyDescent="0.4"/>
  <cols>
    <col min="1" max="1" width="7.5" style="2" customWidth="1"/>
    <col min="2" max="2" width="3" style="2" customWidth="1"/>
    <col min="3" max="3" width="12.75" style="2" customWidth="1"/>
    <col min="4" max="4" width="6.25" style="2" customWidth="1"/>
    <col min="5" max="6" width="7.75" style="2" customWidth="1"/>
    <col min="7" max="7" width="7.375" style="2" customWidth="1"/>
    <col min="8" max="8" width="6.125" style="2" customWidth="1"/>
    <col min="9" max="9" width="6.875" style="2" customWidth="1"/>
    <col min="10" max="10" width="5.875" style="2" customWidth="1"/>
    <col min="11" max="11" width="7.375" style="2" customWidth="1"/>
    <col min="12" max="12" width="5.25" style="2" customWidth="1"/>
    <col min="13" max="13" width="7.5" style="2" customWidth="1"/>
    <col min="14" max="14" width="6.875" style="2" customWidth="1"/>
    <col min="15" max="15" width="3.25" style="2" customWidth="1"/>
    <col min="16" max="16" width="6.125" style="2" customWidth="1"/>
    <col min="17" max="17" width="3.5" style="2" customWidth="1"/>
    <col min="18" max="16384" width="8.75" style="2"/>
  </cols>
  <sheetData>
    <row r="1" spans="1:17" ht="41.45" customHeight="1" x14ac:dyDescent="0.85">
      <c r="C1" s="191" t="s">
        <v>40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192"/>
      <c r="P1" s="192"/>
      <c r="Q1" s="192"/>
    </row>
    <row r="2" spans="1:17" ht="19.899999999999999" customHeight="1" x14ac:dyDescent="0.4">
      <c r="G2" s="3"/>
      <c r="H2" s="3"/>
      <c r="I2" s="190" t="s">
        <v>137</v>
      </c>
      <c r="J2" s="190"/>
      <c r="K2" s="190"/>
      <c r="L2" s="190"/>
      <c r="M2" s="221" t="s">
        <v>185</v>
      </c>
      <c r="N2" s="221"/>
      <c r="O2" s="224">
        <v>0.36458333333333331</v>
      </c>
      <c r="P2" s="224"/>
      <c r="Q2" s="224"/>
    </row>
    <row r="3" spans="1:17" ht="22.35" customHeight="1" x14ac:dyDescent="0.4">
      <c r="A3" s="9" t="s">
        <v>0</v>
      </c>
      <c r="B3" s="193"/>
      <c r="C3" s="194"/>
      <c r="D3" s="194"/>
      <c r="E3" s="194"/>
      <c r="F3" s="194"/>
      <c r="G3" s="195"/>
      <c r="H3" s="196" t="s">
        <v>1</v>
      </c>
      <c r="I3" s="197"/>
      <c r="J3" s="198"/>
      <c r="K3" s="145"/>
      <c r="L3" s="145"/>
      <c r="M3" s="199"/>
      <c r="N3" s="200" t="s">
        <v>47</v>
      </c>
      <c r="O3" s="201"/>
      <c r="P3" s="201"/>
      <c r="Q3" s="202"/>
    </row>
    <row r="4" spans="1:17" ht="22.35" customHeight="1" x14ac:dyDescent="0.4">
      <c r="A4" s="10" t="s">
        <v>2</v>
      </c>
      <c r="B4" s="216"/>
      <c r="C4" s="217"/>
      <c r="D4" s="217"/>
      <c r="E4" s="217"/>
      <c r="F4" s="217"/>
      <c r="G4" s="218"/>
      <c r="H4" s="137" t="s">
        <v>3</v>
      </c>
      <c r="I4" s="209"/>
      <c r="J4" s="198"/>
      <c r="K4" s="145"/>
      <c r="L4" s="145"/>
      <c r="M4" s="199"/>
      <c r="N4" s="203"/>
      <c r="O4" s="204"/>
      <c r="P4" s="204"/>
      <c r="Q4" s="205"/>
    </row>
    <row r="5" spans="1:17" ht="22.35" customHeight="1" x14ac:dyDescent="0.4">
      <c r="A5" s="106" t="s">
        <v>4</v>
      </c>
      <c r="B5" s="219"/>
      <c r="C5" s="220"/>
      <c r="D5" s="220"/>
      <c r="E5" s="72" t="s">
        <v>59</v>
      </c>
      <c r="F5" s="80"/>
      <c r="G5" s="73"/>
      <c r="H5" s="137" t="s">
        <v>5</v>
      </c>
      <c r="I5" s="209"/>
      <c r="J5" s="210"/>
      <c r="K5" s="211"/>
      <c r="L5" s="54"/>
      <c r="M5" s="32" t="s">
        <v>6</v>
      </c>
      <c r="N5" s="203"/>
      <c r="O5" s="204"/>
      <c r="P5" s="204"/>
      <c r="Q5" s="205"/>
    </row>
    <row r="6" spans="1:17" ht="22.35" customHeight="1" x14ac:dyDescent="0.4">
      <c r="A6" s="107"/>
      <c r="B6" s="222" t="s">
        <v>93</v>
      </c>
      <c r="C6" s="223"/>
      <c r="D6" s="223"/>
      <c r="E6" s="11" t="s">
        <v>57</v>
      </c>
      <c r="F6" s="35" t="str">
        <f>IF(B5=0,"",DATEDIF(B5,入力規則!A16,"Y"))</f>
        <v/>
      </c>
      <c r="G6" s="12" t="s">
        <v>56</v>
      </c>
      <c r="H6" s="212" t="s">
        <v>60</v>
      </c>
      <c r="I6" s="213"/>
      <c r="J6" s="214"/>
      <c r="K6" s="215"/>
      <c r="L6" s="215"/>
      <c r="M6" s="215"/>
      <c r="N6" s="203"/>
      <c r="O6" s="204"/>
      <c r="P6" s="204"/>
      <c r="Q6" s="205"/>
    </row>
    <row r="7" spans="1:17" ht="22.35" customHeight="1" x14ac:dyDescent="0.4">
      <c r="A7" s="137" t="s">
        <v>7</v>
      </c>
      <c r="B7" s="13" t="s">
        <v>51</v>
      </c>
      <c r="C7" s="227"/>
      <c r="D7" s="227"/>
      <c r="E7" s="227"/>
      <c r="F7" s="227"/>
      <c r="G7" s="227"/>
      <c r="H7" s="14" t="s">
        <v>54</v>
      </c>
      <c r="I7" s="230"/>
      <c r="J7" s="231"/>
      <c r="K7" s="231"/>
      <c r="L7" s="231"/>
      <c r="M7" s="232"/>
      <c r="N7" s="203"/>
      <c r="O7" s="204"/>
      <c r="P7" s="204"/>
      <c r="Q7" s="205"/>
    </row>
    <row r="8" spans="1:17" ht="22.35" customHeight="1" x14ac:dyDescent="0.4">
      <c r="A8" s="137"/>
      <c r="B8" s="138" t="s">
        <v>52</v>
      </c>
      <c r="C8" s="225"/>
      <c r="D8" s="225"/>
      <c r="E8" s="225"/>
      <c r="F8" s="225"/>
      <c r="G8" s="225"/>
      <c r="H8" s="15" t="s">
        <v>55</v>
      </c>
      <c r="I8" s="228"/>
      <c r="J8" s="63"/>
      <c r="K8" s="63"/>
      <c r="L8" s="63"/>
      <c r="M8" s="229"/>
      <c r="N8" s="203"/>
      <c r="O8" s="204"/>
      <c r="P8" s="204"/>
      <c r="Q8" s="205"/>
    </row>
    <row r="9" spans="1:17" ht="22.35" customHeight="1" x14ac:dyDescent="0.4">
      <c r="A9" s="137"/>
      <c r="B9" s="139"/>
      <c r="C9" s="226"/>
      <c r="D9" s="226"/>
      <c r="E9" s="226"/>
      <c r="F9" s="226"/>
      <c r="G9" s="226"/>
      <c r="H9" s="16" t="s">
        <v>53</v>
      </c>
      <c r="I9" s="142"/>
      <c r="J9" s="96"/>
      <c r="K9" s="96"/>
      <c r="L9" s="96"/>
      <c r="M9" s="97"/>
      <c r="N9" s="206"/>
      <c r="O9" s="207"/>
      <c r="P9" s="207"/>
      <c r="Q9" s="208"/>
    </row>
    <row r="10" spans="1:17" ht="18.600000000000001" customHeight="1" x14ac:dyDescent="0.4">
      <c r="A10" s="147" t="s">
        <v>62</v>
      </c>
      <c r="B10" s="148"/>
      <c r="C10" s="148"/>
      <c r="D10" s="18" t="s">
        <v>51</v>
      </c>
      <c r="E10" s="149"/>
      <c r="F10" s="149"/>
      <c r="G10" s="18" t="s">
        <v>61</v>
      </c>
      <c r="H10" s="36"/>
      <c r="I10" s="18" t="s">
        <v>63</v>
      </c>
      <c r="J10" s="134"/>
      <c r="K10" s="134"/>
      <c r="L10" s="134"/>
      <c r="M10" s="18" t="s">
        <v>54</v>
      </c>
      <c r="N10" s="134"/>
      <c r="O10" s="135"/>
      <c r="P10" s="135"/>
      <c r="Q10" s="136"/>
    </row>
    <row r="11" spans="1:17" ht="27.6" customHeight="1" x14ac:dyDescent="0.4">
      <c r="A11" s="17" t="s">
        <v>52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2"/>
      <c r="P11" s="142"/>
      <c r="Q11" s="143"/>
    </row>
    <row r="12" spans="1:17" ht="24" customHeight="1" x14ac:dyDescent="0.4">
      <c r="A12" s="125" t="s">
        <v>8</v>
      </c>
      <c r="B12" s="144"/>
      <c r="C12" s="145"/>
      <c r="D12" s="146"/>
      <c r="E12" s="140" t="s">
        <v>9</v>
      </c>
      <c r="F12" s="140"/>
      <c r="G12" s="39"/>
      <c r="H12" s="19" t="s">
        <v>10</v>
      </c>
      <c r="I12" s="122"/>
      <c r="J12" s="122"/>
      <c r="K12" s="20" t="s">
        <v>11</v>
      </c>
      <c r="L12" s="150" t="s">
        <v>12</v>
      </c>
      <c r="M12" s="151"/>
      <c r="N12" s="38"/>
      <c r="O12" s="21" t="s">
        <v>58</v>
      </c>
      <c r="P12" s="39"/>
      <c r="Q12" s="6" t="s">
        <v>95</v>
      </c>
    </row>
    <row r="13" spans="1:17" ht="24" customHeight="1" x14ac:dyDescent="0.4">
      <c r="A13" s="126"/>
      <c r="B13" s="144"/>
      <c r="C13" s="145"/>
      <c r="D13" s="146"/>
      <c r="E13" s="140" t="s">
        <v>13</v>
      </c>
      <c r="F13" s="140"/>
      <c r="G13" s="39"/>
      <c r="H13" s="19" t="s">
        <v>14</v>
      </c>
      <c r="I13" s="122"/>
      <c r="J13" s="122"/>
      <c r="K13" s="20" t="s">
        <v>15</v>
      </c>
      <c r="L13" s="150" t="s">
        <v>16</v>
      </c>
      <c r="M13" s="151"/>
      <c r="N13" s="38"/>
      <c r="O13" s="21" t="s">
        <v>58</v>
      </c>
      <c r="P13" s="39"/>
      <c r="Q13" s="6" t="s">
        <v>95</v>
      </c>
    </row>
    <row r="14" spans="1:17" ht="24" customHeight="1" x14ac:dyDescent="0.4">
      <c r="A14" s="126"/>
      <c r="B14" s="144"/>
      <c r="C14" s="145"/>
      <c r="D14" s="146"/>
      <c r="E14" s="140" t="s">
        <v>17</v>
      </c>
      <c r="F14" s="140"/>
      <c r="G14" s="122"/>
      <c r="H14" s="122"/>
      <c r="I14" s="122"/>
      <c r="J14" s="122"/>
      <c r="K14" s="20" t="s">
        <v>11</v>
      </c>
      <c r="L14" s="150" t="s">
        <v>16</v>
      </c>
      <c r="M14" s="151"/>
      <c r="N14" s="38"/>
      <c r="O14" s="21" t="s">
        <v>58</v>
      </c>
      <c r="P14" s="39"/>
      <c r="Q14" s="6" t="s">
        <v>95</v>
      </c>
    </row>
    <row r="15" spans="1:17" ht="25.9" customHeight="1" x14ac:dyDescent="0.4">
      <c r="A15" s="127"/>
      <c r="B15" s="144"/>
      <c r="C15" s="145"/>
      <c r="D15" s="146"/>
      <c r="E15" s="140" t="s">
        <v>41</v>
      </c>
      <c r="F15" s="140"/>
      <c r="G15" s="122"/>
      <c r="H15" s="122"/>
      <c r="I15" s="122"/>
      <c r="J15" s="122"/>
      <c r="K15" s="20" t="s">
        <v>11</v>
      </c>
      <c r="L15" s="150" t="s">
        <v>16</v>
      </c>
      <c r="M15" s="151"/>
      <c r="N15" s="38"/>
      <c r="O15" s="21" t="s">
        <v>58</v>
      </c>
      <c r="P15" s="39"/>
      <c r="Q15" s="6" t="s">
        <v>95</v>
      </c>
    </row>
    <row r="16" spans="1:17" ht="21" customHeight="1" x14ac:dyDescent="0.4">
      <c r="A16" s="137" t="s">
        <v>46</v>
      </c>
      <c r="B16" s="177"/>
      <c r="C16" s="38"/>
      <c r="D16" s="90" t="s">
        <v>71</v>
      </c>
      <c r="E16" s="90"/>
      <c r="F16" s="87"/>
      <c r="G16" s="87"/>
      <c r="H16" s="87"/>
      <c r="I16" s="22" t="s">
        <v>72</v>
      </c>
      <c r="J16" s="88" t="s">
        <v>94</v>
      </c>
      <c r="K16" s="88"/>
      <c r="L16" s="88"/>
      <c r="M16" s="89"/>
      <c r="N16" s="89"/>
      <c r="O16" s="89"/>
      <c r="P16" s="89"/>
      <c r="Q16" s="89"/>
    </row>
    <row r="17" spans="1:27" ht="51" customHeight="1" x14ac:dyDescent="0.4">
      <c r="A17" s="178" t="s">
        <v>18</v>
      </c>
      <c r="B17" s="179"/>
      <c r="C17" s="123"/>
      <c r="D17" s="123"/>
      <c r="E17" s="123"/>
      <c r="F17" s="123"/>
      <c r="G17" s="123"/>
      <c r="H17" s="124"/>
      <c r="I17" s="88" t="s">
        <v>73</v>
      </c>
      <c r="J17" s="88"/>
      <c r="K17" s="88"/>
      <c r="L17" s="91"/>
      <c r="M17" s="91"/>
      <c r="N17" s="91"/>
      <c r="O17" s="91"/>
      <c r="P17" s="91"/>
      <c r="Q17" s="92"/>
    </row>
    <row r="18" spans="1:27" ht="63" customHeight="1" x14ac:dyDescent="0.4">
      <c r="A18" s="137" t="s">
        <v>19</v>
      </c>
      <c r="B18" s="176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3"/>
    </row>
    <row r="19" spans="1:27" ht="18" customHeight="1" x14ac:dyDescent="0.4">
      <c r="A19" s="152" t="s">
        <v>20</v>
      </c>
      <c r="B19" s="153"/>
      <c r="C19" s="158"/>
      <c r="D19" s="159"/>
      <c r="E19" s="159"/>
      <c r="F19" s="159"/>
      <c r="G19" s="159"/>
      <c r="H19" s="160"/>
      <c r="I19" s="125" t="s">
        <v>21</v>
      </c>
      <c r="J19" s="167"/>
      <c r="K19" s="168"/>
      <c r="L19" s="168"/>
      <c r="M19" s="168"/>
      <c r="N19" s="168"/>
      <c r="O19" s="168"/>
      <c r="P19" s="168"/>
      <c r="Q19" s="169"/>
    </row>
    <row r="20" spans="1:27" ht="18" customHeight="1" x14ac:dyDescent="0.4">
      <c r="A20" s="154"/>
      <c r="B20" s="155"/>
      <c r="C20" s="161"/>
      <c r="D20" s="162"/>
      <c r="E20" s="162"/>
      <c r="F20" s="162"/>
      <c r="G20" s="162"/>
      <c r="H20" s="163"/>
      <c r="I20" s="126"/>
      <c r="J20" s="170"/>
      <c r="K20" s="171"/>
      <c r="L20" s="171"/>
      <c r="M20" s="171"/>
      <c r="N20" s="171"/>
      <c r="O20" s="171"/>
      <c r="P20" s="171"/>
      <c r="Q20" s="172"/>
    </row>
    <row r="21" spans="1:27" ht="18" customHeight="1" x14ac:dyDescent="0.4">
      <c r="A21" s="156"/>
      <c r="B21" s="157"/>
      <c r="C21" s="164"/>
      <c r="D21" s="165"/>
      <c r="E21" s="165"/>
      <c r="F21" s="165"/>
      <c r="G21" s="165"/>
      <c r="H21" s="166"/>
      <c r="I21" s="127"/>
      <c r="J21" s="173"/>
      <c r="K21" s="174"/>
      <c r="L21" s="174"/>
      <c r="M21" s="174"/>
      <c r="N21" s="174"/>
      <c r="O21" s="174"/>
      <c r="P21" s="174"/>
      <c r="Q21" s="175"/>
    </row>
    <row r="22" spans="1:27" ht="19.899999999999999" customHeight="1" x14ac:dyDescent="0.4">
      <c r="A22" s="125" t="s">
        <v>22</v>
      </c>
      <c r="B22" s="120" t="s">
        <v>23</v>
      </c>
      <c r="C22" s="121"/>
      <c r="D22" s="121"/>
      <c r="E22" s="56"/>
      <c r="F22" s="56"/>
      <c r="G22" s="56"/>
      <c r="H22" s="57"/>
      <c r="I22" s="128" t="s">
        <v>24</v>
      </c>
      <c r="J22" s="129"/>
      <c r="K22" s="129"/>
      <c r="L22" s="129"/>
      <c r="M22" s="56"/>
      <c r="N22" s="56"/>
      <c r="O22" s="56"/>
      <c r="P22" s="56"/>
      <c r="Q22" s="57"/>
    </row>
    <row r="23" spans="1:27" ht="19.899999999999999" customHeight="1" x14ac:dyDescent="0.4">
      <c r="A23" s="126"/>
      <c r="B23" s="118" t="s">
        <v>25</v>
      </c>
      <c r="C23" s="119"/>
      <c r="D23" s="119"/>
      <c r="E23" s="58"/>
      <c r="F23" s="58"/>
      <c r="G23" s="58"/>
      <c r="H23" s="59"/>
      <c r="I23" s="60" t="s">
        <v>26</v>
      </c>
      <c r="J23" s="61"/>
      <c r="K23" s="61"/>
      <c r="L23" s="61"/>
      <c r="M23" s="58"/>
      <c r="N23" s="58"/>
      <c r="O23" s="58"/>
      <c r="P23" s="58"/>
      <c r="Q23" s="59"/>
    </row>
    <row r="24" spans="1:27" ht="19.899999999999999" customHeight="1" x14ac:dyDescent="0.4">
      <c r="A24" s="126"/>
      <c r="B24" s="118" t="s">
        <v>27</v>
      </c>
      <c r="C24" s="119"/>
      <c r="D24" s="119"/>
      <c r="E24" s="58"/>
      <c r="F24" s="58"/>
      <c r="G24" s="58"/>
      <c r="H24" s="59"/>
      <c r="I24" s="60" t="s">
        <v>28</v>
      </c>
      <c r="J24" s="61"/>
      <c r="K24" s="61"/>
      <c r="L24" s="61"/>
      <c r="M24" s="58"/>
      <c r="N24" s="58"/>
      <c r="O24" s="58"/>
      <c r="P24" s="58"/>
      <c r="Q24" s="59"/>
    </row>
    <row r="25" spans="1:27" ht="19.899999999999999" customHeight="1" x14ac:dyDescent="0.4">
      <c r="A25" s="127"/>
      <c r="B25" s="101" t="s">
        <v>29</v>
      </c>
      <c r="C25" s="102"/>
      <c r="D25" s="102"/>
      <c r="E25" s="99"/>
      <c r="F25" s="99"/>
      <c r="G25" s="99"/>
      <c r="H25" s="100"/>
      <c r="I25" s="101" t="s">
        <v>30</v>
      </c>
      <c r="J25" s="102"/>
      <c r="K25" s="102"/>
      <c r="L25" s="102"/>
      <c r="M25" s="99"/>
      <c r="N25" s="99"/>
      <c r="O25" s="99"/>
      <c r="P25" s="99"/>
      <c r="Q25" s="100"/>
    </row>
    <row r="26" spans="1:27" ht="66.599999999999994" customHeight="1" x14ac:dyDescent="0.4">
      <c r="A26" s="130" t="s">
        <v>31</v>
      </c>
      <c r="B26" s="131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3"/>
    </row>
    <row r="27" spans="1:27" ht="30" customHeight="1" x14ac:dyDescent="0.4">
      <c r="A27" s="88" t="s">
        <v>32</v>
      </c>
      <c r="B27" s="112" t="s">
        <v>80</v>
      </c>
      <c r="C27" s="113"/>
      <c r="D27" s="114"/>
      <c r="E27" s="114"/>
      <c r="F27" s="114"/>
      <c r="G27" s="114"/>
      <c r="H27" s="115"/>
      <c r="I27" s="88" t="s">
        <v>33</v>
      </c>
      <c r="J27" s="116" t="s">
        <v>82</v>
      </c>
      <c r="K27" s="117"/>
      <c r="L27" s="40"/>
      <c r="M27" s="23" t="s">
        <v>81</v>
      </c>
      <c r="N27" s="94"/>
      <c r="O27" s="94"/>
      <c r="P27" s="94"/>
      <c r="Q27" s="95"/>
      <c r="V27" s="7"/>
      <c r="W27" s="7"/>
      <c r="X27" s="7"/>
      <c r="Y27" s="7"/>
      <c r="Z27" s="7"/>
      <c r="AA27" s="7"/>
    </row>
    <row r="28" spans="1:27" ht="29.25" customHeight="1" x14ac:dyDescent="0.4">
      <c r="A28" s="88"/>
      <c r="B28" s="110" t="s">
        <v>97</v>
      </c>
      <c r="C28" s="111"/>
      <c r="D28" s="108"/>
      <c r="E28" s="108"/>
      <c r="F28" s="108"/>
      <c r="G28" s="108"/>
      <c r="H28" s="109"/>
      <c r="I28" s="88"/>
      <c r="J28" s="24" t="s">
        <v>86</v>
      </c>
      <c r="K28" s="105"/>
      <c r="L28" s="105"/>
      <c r="M28" s="65" t="s">
        <v>37</v>
      </c>
      <c r="N28" s="65"/>
      <c r="O28" s="66"/>
      <c r="P28" s="66"/>
      <c r="Q28" s="67"/>
    </row>
    <row r="29" spans="1:27" ht="18" customHeight="1" x14ac:dyDescent="0.4">
      <c r="A29" s="244" t="s">
        <v>34</v>
      </c>
      <c r="B29" s="98" t="s">
        <v>96</v>
      </c>
      <c r="C29" s="80"/>
      <c r="D29" s="103"/>
      <c r="E29" s="40"/>
      <c r="F29" s="80" t="s">
        <v>35</v>
      </c>
      <c r="G29" s="80"/>
      <c r="H29" s="73"/>
      <c r="I29" s="98" t="s">
        <v>87</v>
      </c>
      <c r="J29" s="80"/>
      <c r="K29" s="80"/>
      <c r="L29" s="8"/>
      <c r="M29" s="80" t="s">
        <v>35</v>
      </c>
      <c r="N29" s="80"/>
      <c r="O29" s="80"/>
      <c r="P29" s="80"/>
      <c r="Q29" s="73"/>
    </row>
    <row r="30" spans="1:27" ht="25.15" customHeight="1" x14ac:dyDescent="0.4">
      <c r="A30" s="245"/>
      <c r="B30" s="62" t="s">
        <v>36</v>
      </c>
      <c r="C30" s="63"/>
      <c r="D30" s="63"/>
      <c r="E30" s="63"/>
      <c r="F30" s="43"/>
      <c r="G30" s="26" t="s">
        <v>37</v>
      </c>
      <c r="H30" s="46"/>
      <c r="I30" s="62"/>
      <c r="J30" s="63"/>
      <c r="K30" s="63"/>
      <c r="L30" s="64"/>
      <c r="M30" s="47"/>
      <c r="N30" s="104" t="s">
        <v>37</v>
      </c>
      <c r="O30" s="104"/>
      <c r="P30" s="242"/>
      <c r="Q30" s="243"/>
    </row>
    <row r="31" spans="1:27" ht="25.15" customHeight="1" x14ac:dyDescent="0.4">
      <c r="A31" s="245"/>
      <c r="B31" s="62"/>
      <c r="C31" s="63"/>
      <c r="D31" s="63"/>
      <c r="E31" s="63"/>
      <c r="F31" s="44"/>
      <c r="G31" s="26" t="s">
        <v>37</v>
      </c>
      <c r="H31" s="46"/>
      <c r="I31" s="62"/>
      <c r="J31" s="63"/>
      <c r="K31" s="63"/>
      <c r="L31" s="64"/>
      <c r="M31" s="48"/>
      <c r="N31" s="104" t="s">
        <v>37</v>
      </c>
      <c r="O31" s="104"/>
      <c r="P31" s="242"/>
      <c r="Q31" s="243"/>
    </row>
    <row r="32" spans="1:27" ht="25.15" customHeight="1" x14ac:dyDescent="0.4">
      <c r="A32" s="246"/>
      <c r="B32" s="241"/>
      <c r="C32" s="96"/>
      <c r="D32" s="96"/>
      <c r="E32" s="96"/>
      <c r="F32" s="45"/>
      <c r="G32" s="25" t="s">
        <v>37</v>
      </c>
      <c r="H32" s="45"/>
      <c r="I32" s="93" t="s">
        <v>38</v>
      </c>
      <c r="J32" s="65"/>
      <c r="K32" s="96"/>
      <c r="L32" s="96"/>
      <c r="M32" s="96"/>
      <c r="N32" s="96"/>
      <c r="O32" s="96"/>
      <c r="P32" s="96"/>
      <c r="Q32" s="97"/>
    </row>
    <row r="33" spans="1:35" ht="15" customHeight="1" x14ac:dyDescent="0.4">
      <c r="A33" s="196" t="s">
        <v>151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7"/>
    </row>
    <row r="34" spans="1:35" ht="15" customHeight="1" x14ac:dyDescent="0.4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40"/>
    </row>
    <row r="35" spans="1:35" ht="16.899999999999999" customHeight="1" x14ac:dyDescent="0.4">
      <c r="A35" s="184" t="s">
        <v>42</v>
      </c>
      <c r="B35" s="182"/>
      <c r="C35" s="183"/>
      <c r="D35" s="185" t="s">
        <v>88</v>
      </c>
      <c r="E35" s="68"/>
      <c r="F35" s="69"/>
      <c r="G35" s="72" t="s">
        <v>146</v>
      </c>
      <c r="H35" s="73"/>
      <c r="I35" s="184" t="s">
        <v>147</v>
      </c>
      <c r="J35" s="182"/>
      <c r="K35" s="183"/>
      <c r="L35" s="185" t="s">
        <v>88</v>
      </c>
      <c r="M35" s="68"/>
      <c r="N35" s="69"/>
      <c r="O35" s="72" t="s">
        <v>146</v>
      </c>
      <c r="P35" s="80"/>
      <c r="Q35" s="73"/>
    </row>
    <row r="36" spans="1:35" ht="16.899999999999999" customHeight="1" x14ac:dyDescent="0.4">
      <c r="A36" s="181"/>
      <c r="B36" s="142"/>
      <c r="C36" s="96"/>
      <c r="D36" s="186"/>
      <c r="E36" s="70"/>
      <c r="F36" s="71"/>
      <c r="G36" s="74"/>
      <c r="H36" s="75"/>
      <c r="I36" s="181"/>
      <c r="J36" s="142"/>
      <c r="K36" s="96"/>
      <c r="L36" s="186"/>
      <c r="M36" s="70"/>
      <c r="N36" s="71"/>
      <c r="O36" s="233"/>
      <c r="P36" s="234"/>
      <c r="Q36" s="235"/>
    </row>
    <row r="37" spans="1:35" ht="16.899999999999999" customHeight="1" x14ac:dyDescent="0.4">
      <c r="A37" s="180" t="s">
        <v>43</v>
      </c>
      <c r="B37" s="182"/>
      <c r="C37" s="183"/>
      <c r="D37" s="185" t="s">
        <v>88</v>
      </c>
      <c r="E37" s="68"/>
      <c r="F37" s="69"/>
      <c r="G37" s="72" t="s">
        <v>146</v>
      </c>
      <c r="H37" s="73"/>
      <c r="I37" s="180" t="s">
        <v>148</v>
      </c>
      <c r="J37" s="182"/>
      <c r="K37" s="183"/>
      <c r="L37" s="185" t="s">
        <v>88</v>
      </c>
      <c r="M37" s="68"/>
      <c r="N37" s="69"/>
      <c r="O37" s="72" t="s">
        <v>146</v>
      </c>
      <c r="P37" s="80"/>
      <c r="Q37" s="73"/>
    </row>
    <row r="38" spans="1:35" ht="16.899999999999999" customHeight="1" x14ac:dyDescent="0.4">
      <c r="A38" s="181"/>
      <c r="B38" s="142"/>
      <c r="C38" s="96"/>
      <c r="D38" s="186"/>
      <c r="E38" s="70"/>
      <c r="F38" s="71"/>
      <c r="G38" s="74"/>
      <c r="H38" s="75"/>
      <c r="I38" s="181"/>
      <c r="J38" s="142"/>
      <c r="K38" s="96"/>
      <c r="L38" s="186"/>
      <c r="M38" s="70"/>
      <c r="N38" s="71"/>
      <c r="O38" s="187"/>
      <c r="P38" s="188"/>
      <c r="Q38" s="189"/>
    </row>
    <row r="39" spans="1:35" ht="16.899999999999999" customHeight="1" x14ac:dyDescent="0.4">
      <c r="A39" s="180" t="s">
        <v>44</v>
      </c>
      <c r="B39" s="182"/>
      <c r="C39" s="183"/>
      <c r="D39" s="185" t="s">
        <v>88</v>
      </c>
      <c r="E39" s="68"/>
      <c r="F39" s="69"/>
      <c r="G39" s="72" t="s">
        <v>146</v>
      </c>
      <c r="H39" s="73"/>
      <c r="I39" s="180" t="s">
        <v>149</v>
      </c>
      <c r="J39" s="182"/>
      <c r="K39" s="183"/>
      <c r="L39" s="185" t="s">
        <v>88</v>
      </c>
      <c r="M39" s="68"/>
      <c r="N39" s="69"/>
      <c r="O39" s="72" t="s">
        <v>146</v>
      </c>
      <c r="P39" s="80"/>
      <c r="Q39" s="73"/>
    </row>
    <row r="40" spans="1:35" ht="16.899999999999999" customHeight="1" x14ac:dyDescent="0.4">
      <c r="A40" s="181"/>
      <c r="B40" s="142"/>
      <c r="C40" s="96"/>
      <c r="D40" s="186"/>
      <c r="E40" s="70"/>
      <c r="F40" s="71"/>
      <c r="G40" s="74"/>
      <c r="H40" s="75"/>
      <c r="I40" s="181"/>
      <c r="J40" s="142"/>
      <c r="K40" s="96"/>
      <c r="L40" s="186"/>
      <c r="M40" s="70"/>
      <c r="N40" s="71"/>
      <c r="O40" s="84"/>
      <c r="P40" s="85"/>
      <c r="Q40" s="86"/>
    </row>
    <row r="41" spans="1:35" ht="16.899999999999999" customHeight="1" x14ac:dyDescent="0.4">
      <c r="A41" s="180" t="s">
        <v>45</v>
      </c>
      <c r="B41" s="182"/>
      <c r="C41" s="183"/>
      <c r="D41" s="185" t="s">
        <v>88</v>
      </c>
      <c r="E41" s="68"/>
      <c r="F41" s="69"/>
      <c r="G41" s="72" t="s">
        <v>146</v>
      </c>
      <c r="H41" s="73"/>
      <c r="I41" s="180" t="s">
        <v>150</v>
      </c>
      <c r="J41" s="182"/>
      <c r="K41" s="183"/>
      <c r="L41" s="185" t="s">
        <v>88</v>
      </c>
      <c r="M41" s="68"/>
      <c r="N41" s="69"/>
      <c r="O41" s="72" t="s">
        <v>146</v>
      </c>
      <c r="P41" s="80"/>
      <c r="Q41" s="73"/>
    </row>
    <row r="42" spans="1:35" ht="16.899999999999999" customHeight="1" x14ac:dyDescent="0.4">
      <c r="A42" s="181"/>
      <c r="B42" s="142"/>
      <c r="C42" s="96"/>
      <c r="D42" s="186"/>
      <c r="E42" s="70"/>
      <c r="F42" s="71"/>
      <c r="G42" s="74"/>
      <c r="H42" s="75"/>
      <c r="I42" s="181"/>
      <c r="J42" s="142"/>
      <c r="K42" s="96"/>
      <c r="L42" s="186"/>
      <c r="M42" s="70"/>
      <c r="N42" s="71"/>
      <c r="O42" s="81"/>
      <c r="P42" s="82"/>
      <c r="Q42" s="83"/>
    </row>
    <row r="43" spans="1:35" ht="18" customHeight="1" x14ac:dyDescent="0.4">
      <c r="A43" s="76" t="s">
        <v>178</v>
      </c>
      <c r="B43" s="76"/>
      <c r="C43" s="76"/>
      <c r="D43" s="77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9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</row>
    <row r="44" spans="1:35" ht="18" customHeight="1" x14ac:dyDescent="0.4">
      <c r="A44" s="55" t="s">
        <v>90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</row>
    <row r="45" spans="1:35" ht="18" customHeight="1" x14ac:dyDescent="0.4">
      <c r="A45" s="31" t="s">
        <v>92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8" customHeight="1" x14ac:dyDescent="0.4">
      <c r="A46" s="4" t="s">
        <v>39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8" customHeight="1" x14ac:dyDescent="0.4">
      <c r="A47" s="4" t="s">
        <v>91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</sheetData>
  <sheetProtection formatCells="0" formatColumns="0" formatRows="0"/>
  <mergeCells count="164">
    <mergeCell ref="A29:A32"/>
    <mergeCell ref="G38:H38"/>
    <mergeCell ref="G35:H35"/>
    <mergeCell ref="G36:H36"/>
    <mergeCell ref="L35:L36"/>
    <mergeCell ref="I37:I38"/>
    <mergeCell ref="J37:K38"/>
    <mergeCell ref="B31:E31"/>
    <mergeCell ref="B30:E30"/>
    <mergeCell ref="P31:Q31"/>
    <mergeCell ref="P30:Q30"/>
    <mergeCell ref="I35:I36"/>
    <mergeCell ref="J35:K36"/>
    <mergeCell ref="I39:I40"/>
    <mergeCell ref="J39:K40"/>
    <mergeCell ref="I41:I42"/>
    <mergeCell ref="J41:K42"/>
    <mergeCell ref="I2:L2"/>
    <mergeCell ref="C1:M1"/>
    <mergeCell ref="N1:Q1"/>
    <mergeCell ref="B3:G3"/>
    <mergeCell ref="H3:I3"/>
    <mergeCell ref="J3:M3"/>
    <mergeCell ref="N3:Q9"/>
    <mergeCell ref="H4:I4"/>
    <mergeCell ref="J4:M4"/>
    <mergeCell ref="H5:I5"/>
    <mergeCell ref="J5:K5"/>
    <mergeCell ref="H6:I6"/>
    <mergeCell ref="J6:M6"/>
    <mergeCell ref="B4:G4"/>
    <mergeCell ref="B5:D5"/>
    <mergeCell ref="E5:G5"/>
    <mergeCell ref="M2:N2"/>
    <mergeCell ref="B6:D6"/>
    <mergeCell ref="O2:Q2"/>
    <mergeCell ref="C8:G9"/>
    <mergeCell ref="C7:G7"/>
    <mergeCell ref="I9:M9"/>
    <mergeCell ref="I8:M8"/>
    <mergeCell ref="I7:M7"/>
    <mergeCell ref="A44:Q44"/>
    <mergeCell ref="A39:A40"/>
    <mergeCell ref="B39:C40"/>
    <mergeCell ref="A41:A42"/>
    <mergeCell ref="B41:C42"/>
    <mergeCell ref="A35:A36"/>
    <mergeCell ref="B35:C36"/>
    <mergeCell ref="A37:A38"/>
    <mergeCell ref="B37:C38"/>
    <mergeCell ref="D41:D42"/>
    <mergeCell ref="D39:D40"/>
    <mergeCell ref="D37:D38"/>
    <mergeCell ref="E37:F38"/>
    <mergeCell ref="G37:H37"/>
    <mergeCell ref="D35:D36"/>
    <mergeCell ref="L37:L38"/>
    <mergeCell ref="M37:N38"/>
    <mergeCell ref="L39:L40"/>
    <mergeCell ref="M39:N40"/>
    <mergeCell ref="L41:L42"/>
    <mergeCell ref="M41:N42"/>
    <mergeCell ref="O39:Q39"/>
    <mergeCell ref="O38:Q38"/>
    <mergeCell ref="E35:F36"/>
    <mergeCell ref="A19:B21"/>
    <mergeCell ref="C19:H21"/>
    <mergeCell ref="I19:I21"/>
    <mergeCell ref="J19:Q21"/>
    <mergeCell ref="A18:B18"/>
    <mergeCell ref="C18:Q18"/>
    <mergeCell ref="A16:B16"/>
    <mergeCell ref="A17:B17"/>
    <mergeCell ref="E15:F15"/>
    <mergeCell ref="E14:F14"/>
    <mergeCell ref="B11:Q11"/>
    <mergeCell ref="B15:D15"/>
    <mergeCell ref="B14:D14"/>
    <mergeCell ref="B13:D13"/>
    <mergeCell ref="B12:D12"/>
    <mergeCell ref="A10:C10"/>
    <mergeCell ref="E10:F10"/>
    <mergeCell ref="L12:M12"/>
    <mergeCell ref="L13:M13"/>
    <mergeCell ref="L15:M15"/>
    <mergeCell ref="L14:M14"/>
    <mergeCell ref="E13:F13"/>
    <mergeCell ref="E12:F12"/>
    <mergeCell ref="G15:J15"/>
    <mergeCell ref="G14:J14"/>
    <mergeCell ref="I12:J12"/>
    <mergeCell ref="J10:L10"/>
    <mergeCell ref="A5:A6"/>
    <mergeCell ref="A27:A28"/>
    <mergeCell ref="I27:I28"/>
    <mergeCell ref="D28:H28"/>
    <mergeCell ref="B28:C28"/>
    <mergeCell ref="B27:C27"/>
    <mergeCell ref="D27:H27"/>
    <mergeCell ref="J27:K27"/>
    <mergeCell ref="B25:D25"/>
    <mergeCell ref="B24:D24"/>
    <mergeCell ref="B23:D23"/>
    <mergeCell ref="B22:D22"/>
    <mergeCell ref="I13:J13"/>
    <mergeCell ref="C17:H17"/>
    <mergeCell ref="A12:A15"/>
    <mergeCell ref="A22:A25"/>
    <mergeCell ref="E22:H22"/>
    <mergeCell ref="I22:L22"/>
    <mergeCell ref="A26:B26"/>
    <mergeCell ref="C26:Q26"/>
    <mergeCell ref="M24:Q24"/>
    <mergeCell ref="N10:Q10"/>
    <mergeCell ref="A7:A9"/>
    <mergeCell ref="B8:B9"/>
    <mergeCell ref="S44:AI44"/>
    <mergeCell ref="A43:C43"/>
    <mergeCell ref="D43:Q43"/>
    <mergeCell ref="O37:Q37"/>
    <mergeCell ref="O42:Q42"/>
    <mergeCell ref="O41:Q41"/>
    <mergeCell ref="O40:Q40"/>
    <mergeCell ref="F16:H16"/>
    <mergeCell ref="J16:L16"/>
    <mergeCell ref="M16:Q16"/>
    <mergeCell ref="D16:E16"/>
    <mergeCell ref="I17:K17"/>
    <mergeCell ref="L17:Q17"/>
    <mergeCell ref="I32:J32"/>
    <mergeCell ref="N27:Q27"/>
    <mergeCell ref="K32:Q32"/>
    <mergeCell ref="I29:K29"/>
    <mergeCell ref="E25:H25"/>
    <mergeCell ref="I25:L25"/>
    <mergeCell ref="M25:Q25"/>
    <mergeCell ref="B29:D29"/>
    <mergeCell ref="N31:O31"/>
    <mergeCell ref="N30:O30"/>
    <mergeCell ref="K28:L28"/>
    <mergeCell ref="S43:AI43"/>
    <mergeCell ref="M22:Q22"/>
    <mergeCell ref="E23:H23"/>
    <mergeCell ref="I23:L23"/>
    <mergeCell ref="M23:Q23"/>
    <mergeCell ref="E24:H24"/>
    <mergeCell ref="I24:L24"/>
    <mergeCell ref="I31:L31"/>
    <mergeCell ref="M28:N28"/>
    <mergeCell ref="O28:Q28"/>
    <mergeCell ref="E39:F40"/>
    <mergeCell ref="G39:H39"/>
    <mergeCell ref="G40:H40"/>
    <mergeCell ref="E41:F42"/>
    <mergeCell ref="G41:H41"/>
    <mergeCell ref="G42:H42"/>
    <mergeCell ref="M35:N36"/>
    <mergeCell ref="O36:Q36"/>
    <mergeCell ref="O35:Q35"/>
    <mergeCell ref="A33:Q34"/>
    <mergeCell ref="M29:Q29"/>
    <mergeCell ref="I30:L30"/>
    <mergeCell ref="F29:H29"/>
    <mergeCell ref="B32:E32"/>
  </mergeCells>
  <phoneticPr fontId="1"/>
  <dataValidations count="1">
    <dataValidation type="date" allowBlank="1" showInputMessage="1" showErrorMessage="1" sqref="O28" xr:uid="{1B27C8A3-9D70-4245-86AE-94153A2B3107}">
      <formula1>35065</formula1>
      <formula2>46204</formula2>
    </dataValidation>
  </dataValidations>
  <pageMargins left="0.39370078740157483" right="0.39370078740157483" top="0.19685039370078741" bottom="0.19685039370078741" header="0" footer="0"/>
  <pageSetup paperSize="9" scale="75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BDE3A9F-CB8E-46CB-AF79-7422A98DB6C7}">
          <x14:formula1>
            <xm:f>入力規則!$A$2:$A$5</xm:f>
          </x14:formula1>
          <xm:sqref>M2</xm:sqref>
        </x14:dataValidation>
        <x14:dataValidation type="list" allowBlank="1" showInputMessage="1" showErrorMessage="1" xr:uid="{80A15408-CD6F-455B-B8CB-23F03FB13166}">
          <x14:formula1>
            <xm:f>入力規則!$C$2:$C$7</xm:f>
          </x14:formula1>
          <xm:sqref>C16</xm:sqref>
        </x14:dataValidation>
        <x14:dataValidation type="list" allowBlank="1" showInputMessage="1" showErrorMessage="1" xr:uid="{B17A9680-CA71-475F-86AF-F8FCF0B12EE5}">
          <x14:formula1>
            <xm:f>入力規則!$D$2:$D$6</xm:f>
          </x14:formula1>
          <xm:sqref>E22:H25 M22:Q25</xm:sqref>
        </x14:dataValidation>
        <x14:dataValidation type="list" allowBlank="1" showInputMessage="1" showErrorMessage="1" xr:uid="{B8A063F7-95A6-436B-8F93-47E520A4F1AB}">
          <x14:formula1>
            <xm:f>入力規則!$E$2:$E$3</xm:f>
          </x14:formula1>
          <xm:sqref>L27 E29 L29</xm:sqref>
        </x14:dataValidation>
        <x14:dataValidation type="list" allowBlank="1" showInputMessage="1" showErrorMessage="1" xr:uid="{E08A2BE8-7546-4B9F-B5C1-AFCEEA8065D7}">
          <x14:formula1>
            <xm:f>入力規則!$G$2:$G$12</xm:f>
          </x14:formula1>
          <xm:sqref>J3:M3</xm:sqref>
        </x14:dataValidation>
        <x14:dataValidation type="list" allowBlank="1" showInputMessage="1" showErrorMessage="1" xr:uid="{B4D7A543-34D6-49FE-B469-342CF51108F5}">
          <x14:formula1>
            <xm:f>入力規則!$H$2:$H$27</xm:f>
          </x14:formula1>
          <xm:sqref>J4:M4</xm:sqref>
        </x14:dataValidation>
        <x14:dataValidation type="list" allowBlank="1" showInputMessage="1" showErrorMessage="1" xr:uid="{5F097F4D-D211-4472-844C-C0C8C259AB23}">
          <x14:formula1>
            <xm:f>入力規則!$F$2:$F$10</xm:f>
          </x14:formula1>
          <xm:sqref>E35:F42 M35:N42</xm:sqref>
        </x14:dataValidation>
        <x14:dataValidation type="list" allowBlank="1" showInputMessage="1" showErrorMessage="1" xr:uid="{5CAD4A74-3DB2-46CD-BCBB-22C40D1BC489}">
          <x14:formula1>
            <xm:f>入力規則!$B$2:$B$7</xm:f>
          </x14:formula1>
          <xm:sqref>O2:Q2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236B-BA66-49B5-B7F5-67E0F9C2E5B8}">
  <sheetPr>
    <pageSetUpPr fitToPage="1"/>
  </sheetPr>
  <dimension ref="A1:AA47"/>
  <sheetViews>
    <sheetView tabSelected="1" view="pageBreakPreview" topLeftCell="A2" zoomScaleNormal="80" zoomScaleSheetLayoutView="100" workbookViewId="0">
      <selection activeCell="B12" sqref="B12:D12"/>
    </sheetView>
  </sheetViews>
  <sheetFormatPr defaultColWidth="8.75" defaultRowHeight="17.25" x14ac:dyDescent="0.4"/>
  <cols>
    <col min="1" max="1" width="7.5" style="2" customWidth="1"/>
    <col min="2" max="2" width="3" style="2" customWidth="1"/>
    <col min="3" max="3" width="12.75" style="2" customWidth="1"/>
    <col min="4" max="4" width="6.25" style="2" customWidth="1"/>
    <col min="5" max="6" width="7.75" style="2" customWidth="1"/>
    <col min="7" max="7" width="7.375" style="2" customWidth="1"/>
    <col min="8" max="8" width="6.125" style="2" customWidth="1"/>
    <col min="9" max="9" width="6.875" style="2" customWidth="1"/>
    <col min="10" max="10" width="5.875" style="2" customWidth="1"/>
    <col min="11" max="11" width="7.375" style="2" customWidth="1"/>
    <col min="12" max="12" width="5.25" style="2" customWidth="1"/>
    <col min="13" max="13" width="7.5" style="2" customWidth="1"/>
    <col min="14" max="14" width="6.875" style="2" customWidth="1"/>
    <col min="15" max="15" width="3.25" style="2" customWidth="1"/>
    <col min="16" max="16" width="6.125" style="2" customWidth="1"/>
    <col min="17" max="17" width="3.5" style="2" customWidth="1"/>
    <col min="18" max="16384" width="8.75" style="2"/>
  </cols>
  <sheetData>
    <row r="1" spans="1:17" ht="41.45" customHeight="1" x14ac:dyDescent="0.85">
      <c r="C1" s="191" t="s">
        <v>40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192"/>
      <c r="P1" s="192"/>
      <c r="Q1" s="192"/>
    </row>
    <row r="2" spans="1:17" ht="19.899999999999999" customHeight="1" x14ac:dyDescent="0.4">
      <c r="G2" s="3"/>
      <c r="H2" s="3"/>
      <c r="I2" s="190" t="s">
        <v>137</v>
      </c>
      <c r="J2" s="190"/>
      <c r="K2" s="190"/>
      <c r="L2" s="190"/>
      <c r="M2" s="221" t="s">
        <v>48</v>
      </c>
      <c r="N2" s="221"/>
      <c r="O2" s="224">
        <v>0.41666666666666669</v>
      </c>
      <c r="P2" s="224"/>
      <c r="Q2" s="224"/>
    </row>
    <row r="3" spans="1:17" ht="22.35" customHeight="1" x14ac:dyDescent="0.4">
      <c r="A3" s="9" t="s">
        <v>0</v>
      </c>
      <c r="B3" s="193" t="s">
        <v>152</v>
      </c>
      <c r="C3" s="194"/>
      <c r="D3" s="194"/>
      <c r="E3" s="194"/>
      <c r="F3" s="194"/>
      <c r="G3" s="195"/>
      <c r="H3" s="196" t="s">
        <v>1</v>
      </c>
      <c r="I3" s="197"/>
      <c r="J3" s="198" t="s">
        <v>103</v>
      </c>
      <c r="K3" s="145"/>
      <c r="L3" s="145"/>
      <c r="M3" s="199"/>
      <c r="N3" s="200" t="s">
        <v>47</v>
      </c>
      <c r="O3" s="201"/>
      <c r="P3" s="201"/>
      <c r="Q3" s="202"/>
    </row>
    <row r="4" spans="1:17" ht="22.35" customHeight="1" x14ac:dyDescent="0.4">
      <c r="A4" s="10" t="s">
        <v>2</v>
      </c>
      <c r="B4" s="216" t="s">
        <v>153</v>
      </c>
      <c r="C4" s="217"/>
      <c r="D4" s="217"/>
      <c r="E4" s="217"/>
      <c r="F4" s="217"/>
      <c r="G4" s="218"/>
      <c r="H4" s="137" t="s">
        <v>3</v>
      </c>
      <c r="I4" s="209"/>
      <c r="J4" s="198" t="s">
        <v>117</v>
      </c>
      <c r="K4" s="145"/>
      <c r="L4" s="145"/>
      <c r="M4" s="199"/>
      <c r="N4" s="203"/>
      <c r="O4" s="204"/>
      <c r="P4" s="204"/>
      <c r="Q4" s="205"/>
    </row>
    <row r="5" spans="1:17" ht="22.35" customHeight="1" x14ac:dyDescent="0.4">
      <c r="A5" s="106" t="s">
        <v>4</v>
      </c>
      <c r="B5" s="219">
        <v>36848</v>
      </c>
      <c r="C5" s="220"/>
      <c r="D5" s="220"/>
      <c r="E5" s="72" t="s">
        <v>59</v>
      </c>
      <c r="F5" s="80"/>
      <c r="G5" s="73"/>
      <c r="H5" s="137" t="s">
        <v>5</v>
      </c>
      <c r="I5" s="209"/>
      <c r="J5" s="247">
        <v>12345</v>
      </c>
      <c r="K5" s="248"/>
      <c r="L5" s="33">
        <v>2026</v>
      </c>
      <c r="M5" s="32" t="s">
        <v>6</v>
      </c>
      <c r="N5" s="203"/>
      <c r="O5" s="204"/>
      <c r="P5" s="204"/>
      <c r="Q5" s="205"/>
    </row>
    <row r="6" spans="1:17" ht="22.35" customHeight="1" x14ac:dyDescent="0.4">
      <c r="A6" s="107"/>
      <c r="B6" s="222" t="s">
        <v>93</v>
      </c>
      <c r="C6" s="223"/>
      <c r="D6" s="223"/>
      <c r="E6" s="11" t="s">
        <v>57</v>
      </c>
      <c r="F6" s="35">
        <f>IF(B5=0,"",DATEDIF(B5,入力規則!A16,"Y"))</f>
        <v>26</v>
      </c>
      <c r="G6" s="12" t="s">
        <v>56</v>
      </c>
      <c r="H6" s="212" t="s">
        <v>60</v>
      </c>
      <c r="I6" s="213"/>
      <c r="J6" s="214" t="s">
        <v>154</v>
      </c>
      <c r="K6" s="215"/>
      <c r="L6" s="215"/>
      <c r="M6" s="215"/>
      <c r="N6" s="203"/>
      <c r="O6" s="204"/>
      <c r="P6" s="204"/>
      <c r="Q6" s="205"/>
    </row>
    <row r="7" spans="1:17" ht="22.35" customHeight="1" x14ac:dyDescent="0.4">
      <c r="A7" s="137" t="s">
        <v>7</v>
      </c>
      <c r="B7" s="13" t="s">
        <v>51</v>
      </c>
      <c r="C7" s="227">
        <v>2318401</v>
      </c>
      <c r="D7" s="227"/>
      <c r="E7" s="227"/>
      <c r="F7" s="227"/>
      <c r="G7" s="227"/>
      <c r="H7" s="27" t="s">
        <v>54</v>
      </c>
      <c r="I7" s="230" t="s">
        <v>157</v>
      </c>
      <c r="J7" s="231"/>
      <c r="K7" s="231"/>
      <c r="L7" s="231"/>
      <c r="M7" s="232"/>
      <c r="N7" s="203"/>
      <c r="O7" s="204"/>
      <c r="P7" s="204"/>
      <c r="Q7" s="205"/>
    </row>
    <row r="8" spans="1:17" ht="22.35" customHeight="1" x14ac:dyDescent="0.4">
      <c r="A8" s="137"/>
      <c r="B8" s="138" t="s">
        <v>52</v>
      </c>
      <c r="C8" s="225" t="s">
        <v>156</v>
      </c>
      <c r="D8" s="225"/>
      <c r="E8" s="225"/>
      <c r="F8" s="225"/>
      <c r="G8" s="225"/>
      <c r="H8" s="15" t="s">
        <v>55</v>
      </c>
      <c r="I8" s="228" t="s">
        <v>158</v>
      </c>
      <c r="J8" s="63"/>
      <c r="K8" s="63"/>
      <c r="L8" s="63"/>
      <c r="M8" s="229"/>
      <c r="N8" s="203"/>
      <c r="O8" s="204"/>
      <c r="P8" s="204"/>
      <c r="Q8" s="205"/>
    </row>
    <row r="9" spans="1:17" ht="22.35" customHeight="1" x14ac:dyDescent="0.4">
      <c r="A9" s="137"/>
      <c r="B9" s="139"/>
      <c r="C9" s="226"/>
      <c r="D9" s="226"/>
      <c r="E9" s="226"/>
      <c r="F9" s="226"/>
      <c r="G9" s="226"/>
      <c r="H9" s="16" t="s">
        <v>53</v>
      </c>
      <c r="I9" s="251" t="s">
        <v>159</v>
      </c>
      <c r="J9" s="252"/>
      <c r="K9" s="252"/>
      <c r="L9" s="252"/>
      <c r="M9" s="252"/>
      <c r="N9" s="206"/>
      <c r="O9" s="207"/>
      <c r="P9" s="207"/>
      <c r="Q9" s="208"/>
    </row>
    <row r="10" spans="1:17" ht="18.600000000000001" customHeight="1" x14ac:dyDescent="0.4">
      <c r="A10" s="147" t="s">
        <v>62</v>
      </c>
      <c r="B10" s="148"/>
      <c r="C10" s="148"/>
      <c r="D10" s="18" t="s">
        <v>51</v>
      </c>
      <c r="E10" s="149" t="s">
        <v>160</v>
      </c>
      <c r="F10" s="149"/>
      <c r="G10" s="18" t="s">
        <v>61</v>
      </c>
      <c r="H10" s="36" t="s">
        <v>161</v>
      </c>
      <c r="I10" s="18" t="s">
        <v>63</v>
      </c>
      <c r="J10" s="134" t="s">
        <v>162</v>
      </c>
      <c r="K10" s="134"/>
      <c r="L10" s="134"/>
      <c r="M10" s="18" t="s">
        <v>54</v>
      </c>
      <c r="N10" s="134" t="s">
        <v>163</v>
      </c>
      <c r="O10" s="135"/>
      <c r="P10" s="135"/>
      <c r="Q10" s="136"/>
    </row>
    <row r="11" spans="1:17" ht="27.6" customHeight="1" x14ac:dyDescent="0.4">
      <c r="A11" s="17" t="s">
        <v>52</v>
      </c>
      <c r="B11" s="141" t="s">
        <v>164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2"/>
      <c r="P11" s="142"/>
      <c r="Q11" s="143"/>
    </row>
    <row r="12" spans="1:17" ht="24" customHeight="1" x14ac:dyDescent="0.4">
      <c r="A12" s="125" t="s">
        <v>8</v>
      </c>
      <c r="B12" s="144" t="s">
        <v>165</v>
      </c>
      <c r="C12" s="145"/>
      <c r="D12" s="146"/>
      <c r="E12" s="140" t="s">
        <v>9</v>
      </c>
      <c r="F12" s="140"/>
      <c r="G12" s="37"/>
      <c r="H12" s="19" t="s">
        <v>10</v>
      </c>
      <c r="I12" s="122"/>
      <c r="J12" s="122"/>
      <c r="K12" s="20" t="s">
        <v>11</v>
      </c>
      <c r="L12" s="249" t="s">
        <v>12</v>
      </c>
      <c r="M12" s="250"/>
      <c r="N12" s="38"/>
      <c r="O12" s="28" t="s">
        <v>58</v>
      </c>
      <c r="P12" s="39"/>
      <c r="Q12" s="6" t="s">
        <v>95</v>
      </c>
    </row>
    <row r="13" spans="1:17" ht="24" customHeight="1" x14ac:dyDescent="0.4">
      <c r="A13" s="126"/>
      <c r="B13" s="144" t="s">
        <v>166</v>
      </c>
      <c r="C13" s="145"/>
      <c r="D13" s="146"/>
      <c r="E13" s="140" t="s">
        <v>13</v>
      </c>
      <c r="F13" s="140"/>
      <c r="G13" s="39" t="s">
        <v>166</v>
      </c>
      <c r="H13" s="19" t="s">
        <v>14</v>
      </c>
      <c r="I13" s="122" t="s">
        <v>166</v>
      </c>
      <c r="J13" s="122"/>
      <c r="K13" s="20" t="s">
        <v>15</v>
      </c>
      <c r="L13" s="249" t="s">
        <v>16</v>
      </c>
      <c r="M13" s="250"/>
      <c r="N13" s="38">
        <v>2024</v>
      </c>
      <c r="O13" s="28" t="s">
        <v>58</v>
      </c>
      <c r="P13" s="39">
        <v>3</v>
      </c>
      <c r="Q13" s="6" t="s">
        <v>95</v>
      </c>
    </row>
    <row r="14" spans="1:17" ht="24" customHeight="1" x14ac:dyDescent="0.4">
      <c r="A14" s="126"/>
      <c r="B14" s="144" t="s">
        <v>165</v>
      </c>
      <c r="C14" s="145"/>
      <c r="D14" s="146"/>
      <c r="E14" s="140" t="s">
        <v>17</v>
      </c>
      <c r="F14" s="140"/>
      <c r="G14" s="122"/>
      <c r="H14" s="122"/>
      <c r="I14" s="122"/>
      <c r="J14" s="122"/>
      <c r="K14" s="20" t="s">
        <v>11</v>
      </c>
      <c r="L14" s="249" t="s">
        <v>16</v>
      </c>
      <c r="M14" s="250"/>
      <c r="N14" s="38"/>
      <c r="O14" s="28" t="s">
        <v>58</v>
      </c>
      <c r="P14" s="39"/>
      <c r="Q14" s="6" t="s">
        <v>95</v>
      </c>
    </row>
    <row r="15" spans="1:17" ht="25.9" customHeight="1" x14ac:dyDescent="0.4">
      <c r="A15" s="127"/>
      <c r="B15" s="144" t="s">
        <v>166</v>
      </c>
      <c r="C15" s="145"/>
      <c r="D15" s="146"/>
      <c r="E15" s="140" t="s">
        <v>41</v>
      </c>
      <c r="F15" s="140"/>
      <c r="G15" s="122" t="s">
        <v>168</v>
      </c>
      <c r="H15" s="122"/>
      <c r="I15" s="122"/>
      <c r="J15" s="122"/>
      <c r="K15" s="20" t="s">
        <v>11</v>
      </c>
      <c r="L15" s="249" t="s">
        <v>16</v>
      </c>
      <c r="M15" s="250"/>
      <c r="N15" s="38">
        <v>2020</v>
      </c>
      <c r="O15" s="28" t="s">
        <v>58</v>
      </c>
      <c r="P15" s="39">
        <v>3</v>
      </c>
      <c r="Q15" s="6" t="s">
        <v>95</v>
      </c>
    </row>
    <row r="16" spans="1:17" ht="21" customHeight="1" x14ac:dyDescent="0.4">
      <c r="A16" s="137" t="s">
        <v>46</v>
      </c>
      <c r="B16" s="177"/>
      <c r="C16" s="38" t="s">
        <v>70</v>
      </c>
      <c r="D16" s="90" t="s">
        <v>71</v>
      </c>
      <c r="E16" s="90"/>
      <c r="F16" s="255"/>
      <c r="G16" s="255"/>
      <c r="H16" s="255"/>
      <c r="I16" s="22" t="s">
        <v>72</v>
      </c>
      <c r="J16" s="88" t="s">
        <v>94</v>
      </c>
      <c r="K16" s="88"/>
      <c r="L16" s="88"/>
      <c r="M16" s="89" t="s">
        <v>167</v>
      </c>
      <c r="N16" s="89"/>
      <c r="O16" s="89"/>
      <c r="P16" s="89"/>
      <c r="Q16" s="89"/>
    </row>
    <row r="17" spans="1:27" ht="51" customHeight="1" x14ac:dyDescent="0.4">
      <c r="A17" s="253" t="s">
        <v>18</v>
      </c>
      <c r="B17" s="254"/>
      <c r="C17" s="123" t="s">
        <v>169</v>
      </c>
      <c r="D17" s="123"/>
      <c r="E17" s="123"/>
      <c r="F17" s="123"/>
      <c r="G17" s="123"/>
      <c r="H17" s="124"/>
      <c r="I17" s="88" t="s">
        <v>73</v>
      </c>
      <c r="J17" s="88"/>
      <c r="K17" s="88"/>
      <c r="L17" s="91" t="s">
        <v>169</v>
      </c>
      <c r="M17" s="91"/>
      <c r="N17" s="91"/>
      <c r="O17" s="91"/>
      <c r="P17" s="91"/>
      <c r="Q17" s="92"/>
    </row>
    <row r="18" spans="1:27" ht="63" customHeight="1" x14ac:dyDescent="0.4">
      <c r="A18" s="137" t="s">
        <v>19</v>
      </c>
      <c r="B18" s="176"/>
      <c r="C18" s="132" t="s">
        <v>175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3"/>
      <c r="R18" s="2">
        <f>LEN(C18)</f>
        <v>224</v>
      </c>
    </row>
    <row r="19" spans="1:27" ht="18" customHeight="1" x14ac:dyDescent="0.4">
      <c r="A19" s="152" t="s">
        <v>20</v>
      </c>
      <c r="B19" s="153"/>
      <c r="C19" s="158" t="s">
        <v>169</v>
      </c>
      <c r="D19" s="159"/>
      <c r="E19" s="159"/>
      <c r="F19" s="159"/>
      <c r="G19" s="159"/>
      <c r="H19" s="160"/>
      <c r="I19" s="125" t="s">
        <v>21</v>
      </c>
      <c r="J19" s="167" t="s">
        <v>170</v>
      </c>
      <c r="K19" s="168"/>
      <c r="L19" s="168"/>
      <c r="M19" s="168"/>
      <c r="N19" s="168"/>
      <c r="O19" s="168"/>
      <c r="P19" s="168"/>
      <c r="Q19" s="169"/>
    </row>
    <row r="20" spans="1:27" ht="18" customHeight="1" x14ac:dyDescent="0.4">
      <c r="A20" s="154"/>
      <c r="B20" s="155"/>
      <c r="C20" s="161"/>
      <c r="D20" s="162"/>
      <c r="E20" s="162"/>
      <c r="F20" s="162"/>
      <c r="G20" s="162"/>
      <c r="H20" s="163"/>
      <c r="I20" s="126"/>
      <c r="J20" s="170"/>
      <c r="K20" s="171"/>
      <c r="L20" s="171"/>
      <c r="M20" s="171"/>
      <c r="N20" s="171"/>
      <c r="O20" s="171"/>
      <c r="P20" s="171"/>
      <c r="Q20" s="172"/>
    </row>
    <row r="21" spans="1:27" ht="18" customHeight="1" x14ac:dyDescent="0.4">
      <c r="A21" s="156"/>
      <c r="B21" s="157"/>
      <c r="C21" s="164"/>
      <c r="D21" s="165"/>
      <c r="E21" s="165"/>
      <c r="F21" s="165"/>
      <c r="G21" s="165"/>
      <c r="H21" s="166"/>
      <c r="I21" s="127"/>
      <c r="J21" s="173"/>
      <c r="K21" s="174"/>
      <c r="L21" s="174"/>
      <c r="M21" s="174"/>
      <c r="N21" s="174"/>
      <c r="O21" s="174"/>
      <c r="P21" s="174"/>
      <c r="Q21" s="175"/>
    </row>
    <row r="22" spans="1:27" ht="19.899999999999999" customHeight="1" x14ac:dyDescent="0.4">
      <c r="A22" s="125" t="s">
        <v>22</v>
      </c>
      <c r="B22" s="120" t="s">
        <v>23</v>
      </c>
      <c r="C22" s="121"/>
      <c r="D22" s="121"/>
      <c r="E22" s="56" t="s">
        <v>76</v>
      </c>
      <c r="F22" s="56"/>
      <c r="G22" s="56"/>
      <c r="H22" s="57"/>
      <c r="I22" s="128" t="s">
        <v>24</v>
      </c>
      <c r="J22" s="129"/>
      <c r="K22" s="129"/>
      <c r="L22" s="129"/>
      <c r="M22" s="56" t="s">
        <v>79</v>
      </c>
      <c r="N22" s="56"/>
      <c r="O22" s="56"/>
      <c r="P22" s="56"/>
      <c r="Q22" s="57"/>
    </row>
    <row r="23" spans="1:27" ht="19.899999999999999" customHeight="1" x14ac:dyDescent="0.4">
      <c r="A23" s="126"/>
      <c r="B23" s="118" t="s">
        <v>25</v>
      </c>
      <c r="C23" s="119"/>
      <c r="D23" s="119"/>
      <c r="E23" s="58" t="s">
        <v>77</v>
      </c>
      <c r="F23" s="58"/>
      <c r="G23" s="58"/>
      <c r="H23" s="59"/>
      <c r="I23" s="60" t="s">
        <v>26</v>
      </c>
      <c r="J23" s="61"/>
      <c r="K23" s="61"/>
      <c r="L23" s="61"/>
      <c r="M23" s="58" t="s">
        <v>76</v>
      </c>
      <c r="N23" s="58"/>
      <c r="O23" s="58"/>
      <c r="P23" s="58"/>
      <c r="Q23" s="59"/>
    </row>
    <row r="24" spans="1:27" ht="19.899999999999999" customHeight="1" x14ac:dyDescent="0.4">
      <c r="A24" s="126"/>
      <c r="B24" s="118" t="s">
        <v>27</v>
      </c>
      <c r="C24" s="119"/>
      <c r="D24" s="119"/>
      <c r="E24" s="58" t="s">
        <v>171</v>
      </c>
      <c r="F24" s="58"/>
      <c r="G24" s="58"/>
      <c r="H24" s="59"/>
      <c r="I24" s="60" t="s">
        <v>28</v>
      </c>
      <c r="J24" s="61"/>
      <c r="K24" s="61"/>
      <c r="L24" s="61"/>
      <c r="M24" s="58" t="s">
        <v>77</v>
      </c>
      <c r="N24" s="58"/>
      <c r="O24" s="58"/>
      <c r="P24" s="58"/>
      <c r="Q24" s="59"/>
    </row>
    <row r="25" spans="1:27" ht="19.899999999999999" customHeight="1" x14ac:dyDescent="0.4">
      <c r="A25" s="127"/>
      <c r="B25" s="101" t="s">
        <v>29</v>
      </c>
      <c r="C25" s="102"/>
      <c r="D25" s="102"/>
      <c r="E25" s="58" t="s">
        <v>78</v>
      </c>
      <c r="F25" s="58"/>
      <c r="G25" s="58"/>
      <c r="H25" s="59"/>
      <c r="I25" s="101" t="s">
        <v>30</v>
      </c>
      <c r="J25" s="102"/>
      <c r="K25" s="102"/>
      <c r="L25" s="102"/>
      <c r="M25" s="99" t="s">
        <v>171</v>
      </c>
      <c r="N25" s="99"/>
      <c r="O25" s="99"/>
      <c r="P25" s="99"/>
      <c r="Q25" s="100"/>
    </row>
    <row r="26" spans="1:27" ht="66.599999999999994" customHeight="1" x14ac:dyDescent="0.4">
      <c r="A26" s="130" t="s">
        <v>31</v>
      </c>
      <c r="B26" s="131"/>
      <c r="C26" s="132" t="s">
        <v>176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3"/>
      <c r="R26" s="2">
        <f>LEN(C26)</f>
        <v>150</v>
      </c>
    </row>
    <row r="27" spans="1:27" ht="30" customHeight="1" x14ac:dyDescent="0.4">
      <c r="A27" s="88" t="s">
        <v>32</v>
      </c>
      <c r="B27" s="112" t="s">
        <v>80</v>
      </c>
      <c r="C27" s="113"/>
      <c r="D27" s="256" t="s">
        <v>169</v>
      </c>
      <c r="E27" s="256"/>
      <c r="F27" s="256"/>
      <c r="G27" s="256"/>
      <c r="H27" s="257"/>
      <c r="I27" s="88" t="s">
        <v>33</v>
      </c>
      <c r="J27" s="116" t="s">
        <v>82</v>
      </c>
      <c r="K27" s="117"/>
      <c r="L27" s="40" t="s">
        <v>85</v>
      </c>
      <c r="M27" s="29" t="s">
        <v>81</v>
      </c>
      <c r="N27" s="94"/>
      <c r="O27" s="94"/>
      <c r="P27" s="94"/>
      <c r="Q27" s="95"/>
      <c r="V27" s="7"/>
      <c r="W27" s="7"/>
      <c r="X27" s="7"/>
      <c r="Y27" s="7"/>
      <c r="Z27" s="7"/>
      <c r="AA27" s="7"/>
    </row>
    <row r="28" spans="1:27" ht="29.25" customHeight="1" x14ac:dyDescent="0.4">
      <c r="A28" s="88"/>
      <c r="B28" s="110" t="s">
        <v>97</v>
      </c>
      <c r="C28" s="111"/>
      <c r="D28" s="256" t="s">
        <v>169</v>
      </c>
      <c r="E28" s="256"/>
      <c r="F28" s="256"/>
      <c r="G28" s="256"/>
      <c r="H28" s="257"/>
      <c r="I28" s="88"/>
      <c r="J28" s="24" t="s">
        <v>86</v>
      </c>
      <c r="K28" s="105"/>
      <c r="L28" s="105"/>
      <c r="M28" s="5" t="s">
        <v>37</v>
      </c>
      <c r="N28" s="105"/>
      <c r="O28" s="105"/>
      <c r="P28" s="105"/>
      <c r="Q28" s="258"/>
    </row>
    <row r="29" spans="1:27" ht="18" customHeight="1" x14ac:dyDescent="0.4">
      <c r="A29" s="244" t="s">
        <v>34</v>
      </c>
      <c r="B29" s="98" t="s">
        <v>96</v>
      </c>
      <c r="C29" s="80"/>
      <c r="D29" s="103"/>
      <c r="E29" s="40" t="s">
        <v>85</v>
      </c>
      <c r="F29" s="80" t="s">
        <v>35</v>
      </c>
      <c r="G29" s="80"/>
      <c r="H29" s="73"/>
      <c r="I29" s="98" t="s">
        <v>87</v>
      </c>
      <c r="J29" s="80"/>
      <c r="K29" s="80"/>
      <c r="L29" s="40" t="s">
        <v>84</v>
      </c>
      <c r="M29" s="80" t="s">
        <v>35</v>
      </c>
      <c r="N29" s="80"/>
      <c r="O29" s="80"/>
      <c r="P29" s="80"/>
      <c r="Q29" s="73"/>
    </row>
    <row r="30" spans="1:27" ht="25.15" customHeight="1" x14ac:dyDescent="0.4">
      <c r="A30" s="245"/>
      <c r="B30" s="259" t="s">
        <v>36</v>
      </c>
      <c r="C30" s="260"/>
      <c r="D30" s="260"/>
      <c r="E30" s="260"/>
      <c r="F30" s="43"/>
      <c r="G30" s="30" t="s">
        <v>37</v>
      </c>
      <c r="H30" s="46"/>
      <c r="I30" s="259" t="s">
        <v>172</v>
      </c>
      <c r="J30" s="260"/>
      <c r="K30" s="260"/>
      <c r="L30" s="261"/>
      <c r="M30" s="41">
        <v>2024.3</v>
      </c>
      <c r="N30" s="104" t="s">
        <v>37</v>
      </c>
      <c r="O30" s="104"/>
      <c r="P30" s="242">
        <v>2026.3</v>
      </c>
      <c r="Q30" s="243"/>
    </row>
    <row r="31" spans="1:27" ht="25.15" customHeight="1" x14ac:dyDescent="0.4">
      <c r="A31" s="245"/>
      <c r="B31" s="259"/>
      <c r="C31" s="260"/>
      <c r="D31" s="260"/>
      <c r="E31" s="260"/>
      <c r="F31" s="44"/>
      <c r="G31" s="30" t="s">
        <v>37</v>
      </c>
      <c r="H31" s="46"/>
      <c r="I31" s="259"/>
      <c r="J31" s="260"/>
      <c r="K31" s="260"/>
      <c r="L31" s="261"/>
      <c r="M31" s="42"/>
      <c r="N31" s="104" t="s">
        <v>37</v>
      </c>
      <c r="O31" s="104"/>
      <c r="P31" s="242"/>
      <c r="Q31" s="243"/>
    </row>
    <row r="32" spans="1:27" ht="25.15" customHeight="1" x14ac:dyDescent="0.4">
      <c r="A32" s="246"/>
      <c r="B32" s="262"/>
      <c r="C32" s="263"/>
      <c r="D32" s="263"/>
      <c r="E32" s="263"/>
      <c r="F32" s="45"/>
      <c r="G32" s="25" t="s">
        <v>37</v>
      </c>
      <c r="H32" s="45"/>
      <c r="I32" s="93" t="s">
        <v>38</v>
      </c>
      <c r="J32" s="65"/>
      <c r="K32" s="96" t="s">
        <v>169</v>
      </c>
      <c r="L32" s="96"/>
      <c r="M32" s="96"/>
      <c r="N32" s="96"/>
      <c r="O32" s="96"/>
      <c r="P32" s="96"/>
      <c r="Q32" s="97"/>
    </row>
    <row r="33" spans="1:17" ht="15" customHeight="1" x14ac:dyDescent="0.4">
      <c r="A33" s="196" t="s">
        <v>151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7"/>
    </row>
    <row r="34" spans="1:17" ht="15" customHeight="1" x14ac:dyDescent="0.4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40"/>
    </row>
    <row r="35" spans="1:17" ht="16.899999999999999" customHeight="1" x14ac:dyDescent="0.4">
      <c r="A35" s="184" t="s">
        <v>42</v>
      </c>
      <c r="B35" s="264" t="s">
        <v>169</v>
      </c>
      <c r="C35" s="265"/>
      <c r="D35" s="185" t="s">
        <v>88</v>
      </c>
      <c r="E35" s="68" t="s">
        <v>140</v>
      </c>
      <c r="F35" s="69"/>
      <c r="G35" s="72" t="s">
        <v>146</v>
      </c>
      <c r="H35" s="73"/>
      <c r="I35" s="184" t="s">
        <v>147</v>
      </c>
      <c r="J35" s="264"/>
      <c r="K35" s="265"/>
      <c r="L35" s="185" t="s">
        <v>88</v>
      </c>
      <c r="M35" s="68"/>
      <c r="N35" s="69"/>
      <c r="O35" s="72" t="s">
        <v>146</v>
      </c>
      <c r="P35" s="80"/>
      <c r="Q35" s="73"/>
    </row>
    <row r="36" spans="1:17" ht="16.899999999999999" customHeight="1" x14ac:dyDescent="0.4">
      <c r="A36" s="181"/>
      <c r="B36" s="266"/>
      <c r="C36" s="263"/>
      <c r="D36" s="186"/>
      <c r="E36" s="70"/>
      <c r="F36" s="71"/>
      <c r="G36" s="74">
        <v>46205</v>
      </c>
      <c r="H36" s="75"/>
      <c r="I36" s="181"/>
      <c r="J36" s="266"/>
      <c r="K36" s="263"/>
      <c r="L36" s="186"/>
      <c r="M36" s="70"/>
      <c r="N36" s="71"/>
      <c r="O36" s="233"/>
      <c r="P36" s="234"/>
      <c r="Q36" s="235"/>
    </row>
    <row r="37" spans="1:17" ht="16.899999999999999" customHeight="1" x14ac:dyDescent="0.4">
      <c r="A37" s="180" t="s">
        <v>43</v>
      </c>
      <c r="B37" s="264" t="s">
        <v>173</v>
      </c>
      <c r="C37" s="265"/>
      <c r="D37" s="185" t="s">
        <v>88</v>
      </c>
      <c r="E37" s="68" t="s">
        <v>138</v>
      </c>
      <c r="F37" s="69"/>
      <c r="G37" s="72" t="s">
        <v>146</v>
      </c>
      <c r="H37" s="73"/>
      <c r="I37" s="180" t="s">
        <v>148</v>
      </c>
      <c r="J37" s="264"/>
      <c r="K37" s="265"/>
      <c r="L37" s="185" t="s">
        <v>88</v>
      </c>
      <c r="M37" s="68"/>
      <c r="N37" s="69"/>
      <c r="O37" s="72" t="s">
        <v>146</v>
      </c>
      <c r="P37" s="80"/>
      <c r="Q37" s="73"/>
    </row>
    <row r="38" spans="1:17" ht="16.899999999999999" customHeight="1" x14ac:dyDescent="0.4">
      <c r="A38" s="181"/>
      <c r="B38" s="266"/>
      <c r="C38" s="263"/>
      <c r="D38" s="186"/>
      <c r="E38" s="70"/>
      <c r="F38" s="71"/>
      <c r="G38" s="74">
        <v>46209</v>
      </c>
      <c r="H38" s="75"/>
      <c r="I38" s="181"/>
      <c r="J38" s="266"/>
      <c r="K38" s="263"/>
      <c r="L38" s="186"/>
      <c r="M38" s="70"/>
      <c r="N38" s="71"/>
      <c r="O38" s="187"/>
      <c r="P38" s="188"/>
      <c r="Q38" s="189"/>
    </row>
    <row r="39" spans="1:17" ht="16.899999999999999" customHeight="1" x14ac:dyDescent="0.4">
      <c r="A39" s="180" t="s">
        <v>44</v>
      </c>
      <c r="B39" s="264" t="s">
        <v>174</v>
      </c>
      <c r="C39" s="265"/>
      <c r="D39" s="185" t="s">
        <v>88</v>
      </c>
      <c r="E39" s="68" t="s">
        <v>142</v>
      </c>
      <c r="F39" s="69"/>
      <c r="G39" s="72" t="s">
        <v>146</v>
      </c>
      <c r="H39" s="73"/>
      <c r="I39" s="180" t="s">
        <v>149</v>
      </c>
      <c r="J39" s="264"/>
      <c r="K39" s="265"/>
      <c r="L39" s="185" t="s">
        <v>88</v>
      </c>
      <c r="M39" s="68"/>
      <c r="N39" s="69"/>
      <c r="O39" s="72" t="s">
        <v>146</v>
      </c>
      <c r="P39" s="80"/>
      <c r="Q39" s="73"/>
    </row>
    <row r="40" spans="1:17" ht="16.899999999999999" customHeight="1" x14ac:dyDescent="0.4">
      <c r="A40" s="181"/>
      <c r="B40" s="266"/>
      <c r="C40" s="263"/>
      <c r="D40" s="186"/>
      <c r="E40" s="70"/>
      <c r="F40" s="71"/>
      <c r="G40" s="74">
        <v>46233</v>
      </c>
      <c r="H40" s="75"/>
      <c r="I40" s="181"/>
      <c r="J40" s="266"/>
      <c r="K40" s="263"/>
      <c r="L40" s="186"/>
      <c r="M40" s="70"/>
      <c r="N40" s="71"/>
      <c r="O40" s="84"/>
      <c r="P40" s="85"/>
      <c r="Q40" s="86"/>
    </row>
    <row r="41" spans="1:17" ht="16.899999999999999" customHeight="1" x14ac:dyDescent="0.4">
      <c r="A41" s="180" t="s">
        <v>45</v>
      </c>
      <c r="B41" s="264"/>
      <c r="C41" s="265"/>
      <c r="D41" s="185" t="s">
        <v>88</v>
      </c>
      <c r="E41" s="68"/>
      <c r="F41" s="69"/>
      <c r="G41" s="72" t="s">
        <v>146</v>
      </c>
      <c r="H41" s="73"/>
      <c r="I41" s="180" t="s">
        <v>150</v>
      </c>
      <c r="J41" s="264"/>
      <c r="K41" s="265"/>
      <c r="L41" s="185" t="s">
        <v>88</v>
      </c>
      <c r="M41" s="68"/>
      <c r="N41" s="69"/>
      <c r="O41" s="72" t="s">
        <v>146</v>
      </c>
      <c r="P41" s="80"/>
      <c r="Q41" s="73"/>
    </row>
    <row r="42" spans="1:17" ht="16.899999999999999" customHeight="1" x14ac:dyDescent="0.4">
      <c r="A42" s="181"/>
      <c r="B42" s="266"/>
      <c r="C42" s="263"/>
      <c r="D42" s="186"/>
      <c r="E42" s="70"/>
      <c r="F42" s="71"/>
      <c r="G42" s="74"/>
      <c r="H42" s="75"/>
      <c r="I42" s="181"/>
      <c r="J42" s="266"/>
      <c r="K42" s="263"/>
      <c r="L42" s="186"/>
      <c r="M42" s="70"/>
      <c r="N42" s="71"/>
      <c r="O42" s="81"/>
      <c r="P42" s="82"/>
      <c r="Q42" s="83"/>
    </row>
    <row r="43" spans="1:17" ht="18" customHeight="1" x14ac:dyDescent="0.4">
      <c r="A43" s="76" t="s">
        <v>178</v>
      </c>
      <c r="B43" s="76"/>
      <c r="C43" s="76"/>
      <c r="D43" s="267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9"/>
    </row>
    <row r="44" spans="1:17" ht="18" customHeight="1" x14ac:dyDescent="0.4">
      <c r="A44" s="55" t="s">
        <v>90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</row>
    <row r="45" spans="1:17" ht="18" customHeight="1" x14ac:dyDescent="0.4">
      <c r="A45" s="31" t="s">
        <v>92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7" ht="18" customHeight="1" x14ac:dyDescent="0.4">
      <c r="A46" s="4" t="s">
        <v>39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8" customHeight="1" x14ac:dyDescent="0.4">
      <c r="A47" s="4" t="s">
        <v>91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</sheetData>
  <sheetProtection algorithmName="SHA-512" hashValue="RVX7FKKKng5shUyOp//lCRiYOVH2t2KVRZYudpn+EvBJHSuG0Ol1D9pte6Vgm94qOdLHWtDgqt5mwRwuUIK75Q==" saltValue="3YQCG6vr8Yv2felK6DCAUg==" spinCount="100000" sheet="1" formatCells="0" formatColumns="0" formatRows="0"/>
  <mergeCells count="161">
    <mergeCell ref="A44:Q44"/>
    <mergeCell ref="J41:K42"/>
    <mergeCell ref="L41:L42"/>
    <mergeCell ref="M41:N42"/>
    <mergeCell ref="O41:Q41"/>
    <mergeCell ref="G42:H42"/>
    <mergeCell ref="O42:Q42"/>
    <mergeCell ref="A41:A42"/>
    <mergeCell ref="B41:C42"/>
    <mergeCell ref="D41:D42"/>
    <mergeCell ref="E41:F42"/>
    <mergeCell ref="G41:H41"/>
    <mergeCell ref="I41:I42"/>
    <mergeCell ref="A43:C43"/>
    <mergeCell ref="D43:Q43"/>
    <mergeCell ref="A39:A40"/>
    <mergeCell ref="B39:C40"/>
    <mergeCell ref="J39:K40"/>
    <mergeCell ref="L39:L40"/>
    <mergeCell ref="M39:N40"/>
    <mergeCell ref="O39:Q39"/>
    <mergeCell ref="G40:H40"/>
    <mergeCell ref="O40:Q40"/>
    <mergeCell ref="L37:L38"/>
    <mergeCell ref="M37:N38"/>
    <mergeCell ref="A37:A38"/>
    <mergeCell ref="B37:C38"/>
    <mergeCell ref="D37:D38"/>
    <mergeCell ref="D39:D40"/>
    <mergeCell ref="E39:F40"/>
    <mergeCell ref="G39:H39"/>
    <mergeCell ref="I39:I40"/>
    <mergeCell ref="E37:F38"/>
    <mergeCell ref="G37:H37"/>
    <mergeCell ref="I37:I38"/>
    <mergeCell ref="J37:K38"/>
    <mergeCell ref="O37:Q37"/>
    <mergeCell ref="G38:H38"/>
    <mergeCell ref="O38:Q38"/>
    <mergeCell ref="A33:Q34"/>
    <mergeCell ref="A35:A36"/>
    <mergeCell ref="B35:C36"/>
    <mergeCell ref="D35:D36"/>
    <mergeCell ref="E35:F36"/>
    <mergeCell ref="G35:H35"/>
    <mergeCell ref="I35:I36"/>
    <mergeCell ref="J35:K36"/>
    <mergeCell ref="L35:L36"/>
    <mergeCell ref="M35:N36"/>
    <mergeCell ref="O35:Q35"/>
    <mergeCell ref="G36:H36"/>
    <mergeCell ref="O36:Q36"/>
    <mergeCell ref="I31:L31"/>
    <mergeCell ref="N31:O31"/>
    <mergeCell ref="P31:Q31"/>
    <mergeCell ref="B32:E32"/>
    <mergeCell ref="I32:J32"/>
    <mergeCell ref="K32:Q32"/>
    <mergeCell ref="A29:A32"/>
    <mergeCell ref="B29:D29"/>
    <mergeCell ref="F29:H29"/>
    <mergeCell ref="I29:K29"/>
    <mergeCell ref="M29:Q29"/>
    <mergeCell ref="B30:E30"/>
    <mergeCell ref="I30:L30"/>
    <mergeCell ref="N30:O30"/>
    <mergeCell ref="P30:Q30"/>
    <mergeCell ref="B31:E31"/>
    <mergeCell ref="A27:A28"/>
    <mergeCell ref="B27:C27"/>
    <mergeCell ref="D27:H27"/>
    <mergeCell ref="I27:I28"/>
    <mergeCell ref="J27:K27"/>
    <mergeCell ref="N27:Q27"/>
    <mergeCell ref="B28:C28"/>
    <mergeCell ref="D28:H28"/>
    <mergeCell ref="K28:L28"/>
    <mergeCell ref="N28:Q28"/>
    <mergeCell ref="A26:B26"/>
    <mergeCell ref="C26:Q26"/>
    <mergeCell ref="E23:H23"/>
    <mergeCell ref="I23:L23"/>
    <mergeCell ref="M23:Q23"/>
    <mergeCell ref="B24:D24"/>
    <mergeCell ref="E24:H24"/>
    <mergeCell ref="I24:L24"/>
    <mergeCell ref="M24:Q24"/>
    <mergeCell ref="A19:B21"/>
    <mergeCell ref="C19:H21"/>
    <mergeCell ref="I19:I21"/>
    <mergeCell ref="J19:Q21"/>
    <mergeCell ref="A22:A25"/>
    <mergeCell ref="B22:D22"/>
    <mergeCell ref="E22:H22"/>
    <mergeCell ref="I22:L22"/>
    <mergeCell ref="M22:Q22"/>
    <mergeCell ref="B23:D23"/>
    <mergeCell ref="B25:D25"/>
    <mergeCell ref="E25:H25"/>
    <mergeCell ref="I25:L25"/>
    <mergeCell ref="M25:Q25"/>
    <mergeCell ref="A17:B17"/>
    <mergeCell ref="C17:H17"/>
    <mergeCell ref="I17:K17"/>
    <mergeCell ref="L17:Q17"/>
    <mergeCell ref="A18:B18"/>
    <mergeCell ref="C18:Q18"/>
    <mergeCell ref="B15:D15"/>
    <mergeCell ref="E15:F15"/>
    <mergeCell ref="G15:J15"/>
    <mergeCell ref="L15:M15"/>
    <mergeCell ref="A16:B16"/>
    <mergeCell ref="D16:E16"/>
    <mergeCell ref="F16:H16"/>
    <mergeCell ref="J16:L16"/>
    <mergeCell ref="M16:Q16"/>
    <mergeCell ref="B11:Q11"/>
    <mergeCell ref="A12:A15"/>
    <mergeCell ref="B12:D12"/>
    <mergeCell ref="E12:F12"/>
    <mergeCell ref="I12:J12"/>
    <mergeCell ref="L12:M12"/>
    <mergeCell ref="A7:A9"/>
    <mergeCell ref="C7:G7"/>
    <mergeCell ref="I7:M7"/>
    <mergeCell ref="B8:B9"/>
    <mergeCell ref="C8:G9"/>
    <mergeCell ref="I8:M8"/>
    <mergeCell ref="I9:M9"/>
    <mergeCell ref="B13:D13"/>
    <mergeCell ref="E13:F13"/>
    <mergeCell ref="I13:J13"/>
    <mergeCell ref="L13:M13"/>
    <mergeCell ref="B14:D14"/>
    <mergeCell ref="E14:F14"/>
    <mergeCell ref="G14:J14"/>
    <mergeCell ref="L14:M14"/>
    <mergeCell ref="A10:C10"/>
    <mergeCell ref="E10:F10"/>
    <mergeCell ref="J10:L10"/>
    <mergeCell ref="A5:A6"/>
    <mergeCell ref="B5:D5"/>
    <mergeCell ref="E5:G5"/>
    <mergeCell ref="H5:I5"/>
    <mergeCell ref="J5:K5"/>
    <mergeCell ref="B6:D6"/>
    <mergeCell ref="H6:I6"/>
    <mergeCell ref="J6:M6"/>
    <mergeCell ref="N10:Q10"/>
    <mergeCell ref="C1:M1"/>
    <mergeCell ref="N1:Q1"/>
    <mergeCell ref="I2:L2"/>
    <mergeCell ref="M2:N2"/>
    <mergeCell ref="O2:Q2"/>
    <mergeCell ref="B3:G3"/>
    <mergeCell ref="H3:I3"/>
    <mergeCell ref="J3:M3"/>
    <mergeCell ref="N3:Q9"/>
    <mergeCell ref="B4:G4"/>
    <mergeCell ref="H4:I4"/>
    <mergeCell ref="J4:M4"/>
  </mergeCells>
  <phoneticPr fontId="1"/>
  <dataValidations count="1">
    <dataValidation type="date" allowBlank="1" showInputMessage="1" showErrorMessage="1" sqref="N28:Q28" xr:uid="{875A64AA-669D-42D8-8D4C-420C086637FC}">
      <formula1>35065</formula1>
      <formula2>46204</formula2>
    </dataValidation>
  </dataValidations>
  <pageMargins left="0.39370078740157483" right="0.39370078740157483" top="0.19685039370078741" bottom="0.19685039370078741" header="0" footer="0"/>
  <pageSetup paperSize="9" scale="52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5F413A9-634B-4EE1-8983-2A8AA06FB457}">
          <x14:formula1>
            <xm:f>入力規則!$F$2:$F$9</xm:f>
          </x14:formula1>
          <xm:sqref>M35 M37 M39 M41 E35 E37 E39 E41</xm:sqref>
        </x14:dataValidation>
        <x14:dataValidation type="list" allowBlank="1" showInputMessage="1" showErrorMessage="1" xr:uid="{333BDF79-C6EB-4E93-9AE5-07BADD068D60}">
          <x14:formula1>
            <xm:f>入力規則!$H$2:$H$27</xm:f>
          </x14:formula1>
          <xm:sqref>J4:M4</xm:sqref>
        </x14:dataValidation>
        <x14:dataValidation type="list" allowBlank="1" showInputMessage="1" showErrorMessage="1" xr:uid="{A65F7A46-1F1D-4A6F-AD23-22AF21C231A8}">
          <x14:formula1>
            <xm:f>入力規則!$G$2:$G$12</xm:f>
          </x14:formula1>
          <xm:sqref>J3:M3</xm:sqref>
        </x14:dataValidation>
        <x14:dataValidation type="list" allowBlank="1" showInputMessage="1" showErrorMessage="1" xr:uid="{C55DAD10-FA33-4BB9-AB9C-A955E6CF40AF}">
          <x14:formula1>
            <xm:f>入力規則!$E$2:$E$3</xm:f>
          </x14:formula1>
          <xm:sqref>L27 E29 L29</xm:sqref>
        </x14:dataValidation>
        <x14:dataValidation type="list" allowBlank="1" showInputMessage="1" showErrorMessage="1" xr:uid="{9C98C0E9-40ED-47C2-A647-FF320A54A80A}">
          <x14:formula1>
            <xm:f>入力規則!$D$2:$D$6</xm:f>
          </x14:formula1>
          <xm:sqref>M22:Q25 E22:H25</xm:sqref>
        </x14:dataValidation>
        <x14:dataValidation type="list" allowBlank="1" showInputMessage="1" showErrorMessage="1" xr:uid="{1E65ACBE-96DA-47A2-AAFD-1F7522784B74}">
          <x14:formula1>
            <xm:f>入力規則!$C$2:$C$7</xm:f>
          </x14:formula1>
          <xm:sqref>C16</xm:sqref>
        </x14:dataValidation>
        <x14:dataValidation type="list" allowBlank="1" showInputMessage="1" showErrorMessage="1" xr:uid="{97CA468A-E4D8-44EC-85E0-D36392742CA0}">
          <x14:formula1>
            <xm:f>入力規則!$A$2:$A$5</xm:f>
          </x14:formula1>
          <xm:sqref>M2</xm:sqref>
        </x14:dataValidation>
        <x14:dataValidation type="list" allowBlank="1" showInputMessage="1" showErrorMessage="1" xr:uid="{3376EF45-677E-454E-8064-02477C3E66E9}">
          <x14:formula1>
            <xm:f>入力規則!$B$2:$B$14</xm:f>
          </x14:formula1>
          <xm:sqref>O2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D500-49DC-4B45-9D05-483A4E3920D3}">
  <sheetPr>
    <pageSetUpPr fitToPage="1"/>
  </sheetPr>
  <dimension ref="A1:H27"/>
  <sheetViews>
    <sheetView workbookViewId="0">
      <selection activeCell="B12" sqref="B12:D12"/>
    </sheetView>
  </sheetViews>
  <sheetFormatPr defaultRowHeight="18.75" x14ac:dyDescent="0.4"/>
  <cols>
    <col min="1" max="1" width="15.25" customWidth="1"/>
    <col min="6" max="6" width="33.5" customWidth="1"/>
    <col min="7" max="7" width="28.25" customWidth="1"/>
  </cols>
  <sheetData>
    <row r="1" spans="1:8" x14ac:dyDescent="0.4">
      <c r="A1" t="s">
        <v>49</v>
      </c>
      <c r="B1" t="s">
        <v>50</v>
      </c>
      <c r="C1" t="s">
        <v>64</v>
      </c>
      <c r="D1" t="s">
        <v>74</v>
      </c>
      <c r="E1" t="s">
        <v>83</v>
      </c>
      <c r="F1" t="s">
        <v>89</v>
      </c>
      <c r="G1" t="s">
        <v>98</v>
      </c>
      <c r="H1" t="s">
        <v>110</v>
      </c>
    </row>
    <row r="2" spans="1:8" x14ac:dyDescent="0.4">
      <c r="A2" t="s">
        <v>185</v>
      </c>
      <c r="B2" s="1">
        <v>0.36458333333333331</v>
      </c>
      <c r="C2" t="s">
        <v>65</v>
      </c>
      <c r="D2" t="s">
        <v>76</v>
      </c>
      <c r="E2" t="s">
        <v>84</v>
      </c>
      <c r="F2" t="s">
        <v>138</v>
      </c>
      <c r="G2" t="s">
        <v>99</v>
      </c>
      <c r="H2" t="s">
        <v>111</v>
      </c>
    </row>
    <row r="3" spans="1:8" x14ac:dyDescent="0.4">
      <c r="A3" t="s">
        <v>186</v>
      </c>
      <c r="B3" s="1">
        <v>0.38541666666666669</v>
      </c>
      <c r="C3" t="s">
        <v>66</v>
      </c>
      <c r="D3" t="s">
        <v>77</v>
      </c>
      <c r="E3" t="s">
        <v>85</v>
      </c>
      <c r="F3" t="s">
        <v>139</v>
      </c>
      <c r="G3" t="s">
        <v>100</v>
      </c>
      <c r="H3" t="s">
        <v>112</v>
      </c>
    </row>
    <row r="4" spans="1:8" x14ac:dyDescent="0.4">
      <c r="A4" t="s">
        <v>187</v>
      </c>
      <c r="B4" s="1">
        <v>0.42708333333333331</v>
      </c>
      <c r="C4" t="s">
        <v>67</v>
      </c>
      <c r="D4" t="s">
        <v>75</v>
      </c>
      <c r="F4" t="s">
        <v>140</v>
      </c>
      <c r="G4" t="s">
        <v>101</v>
      </c>
      <c r="H4" t="s">
        <v>113</v>
      </c>
    </row>
    <row r="5" spans="1:8" x14ac:dyDescent="0.4">
      <c r="A5" t="s">
        <v>188</v>
      </c>
      <c r="B5" s="1">
        <v>0.53125</v>
      </c>
      <c r="C5" t="s">
        <v>68</v>
      </c>
      <c r="D5" t="s">
        <v>78</v>
      </c>
      <c r="F5" t="s">
        <v>141</v>
      </c>
      <c r="G5" t="s">
        <v>102</v>
      </c>
      <c r="H5" t="s">
        <v>114</v>
      </c>
    </row>
    <row r="6" spans="1:8" x14ac:dyDescent="0.4">
      <c r="B6" s="1">
        <v>0.55208333333333337</v>
      </c>
      <c r="C6" t="s">
        <v>70</v>
      </c>
      <c r="D6" t="s">
        <v>79</v>
      </c>
      <c r="F6" t="s">
        <v>142</v>
      </c>
      <c r="G6" t="s">
        <v>103</v>
      </c>
      <c r="H6" t="s">
        <v>115</v>
      </c>
    </row>
    <row r="7" spans="1:8" x14ac:dyDescent="0.4">
      <c r="B7" s="1">
        <v>0.59375</v>
      </c>
      <c r="C7" t="s">
        <v>69</v>
      </c>
      <c r="F7" t="s">
        <v>143</v>
      </c>
      <c r="G7" t="s">
        <v>104</v>
      </c>
      <c r="H7" t="s">
        <v>116</v>
      </c>
    </row>
    <row r="8" spans="1:8" x14ac:dyDescent="0.4">
      <c r="B8" s="1"/>
      <c r="F8" t="s">
        <v>144</v>
      </c>
      <c r="G8" t="s">
        <v>105</v>
      </c>
      <c r="H8" t="s">
        <v>117</v>
      </c>
    </row>
    <row r="9" spans="1:8" x14ac:dyDescent="0.4">
      <c r="B9" s="1"/>
      <c r="F9" t="s">
        <v>145</v>
      </c>
      <c r="G9" t="s">
        <v>106</v>
      </c>
      <c r="H9" t="s">
        <v>118</v>
      </c>
    </row>
    <row r="10" spans="1:8" x14ac:dyDescent="0.4">
      <c r="B10" s="1"/>
      <c r="F10" t="s">
        <v>177</v>
      </c>
      <c r="G10" t="s">
        <v>107</v>
      </c>
      <c r="H10" t="s">
        <v>136</v>
      </c>
    </row>
    <row r="11" spans="1:8" x14ac:dyDescent="0.4">
      <c r="B11" s="1"/>
      <c r="G11" t="s">
        <v>108</v>
      </c>
      <c r="H11" t="s">
        <v>119</v>
      </c>
    </row>
    <row r="12" spans="1:8" x14ac:dyDescent="0.4">
      <c r="B12" s="1"/>
      <c r="G12" t="s">
        <v>109</v>
      </c>
      <c r="H12" t="s">
        <v>120</v>
      </c>
    </row>
    <row r="13" spans="1:8" x14ac:dyDescent="0.4">
      <c r="B13" s="1"/>
      <c r="H13" t="s">
        <v>121</v>
      </c>
    </row>
    <row r="14" spans="1:8" x14ac:dyDescent="0.4">
      <c r="B14" s="1"/>
      <c r="H14" t="s">
        <v>122</v>
      </c>
    </row>
    <row r="15" spans="1:8" x14ac:dyDescent="0.4">
      <c r="A15" t="s">
        <v>155</v>
      </c>
      <c r="H15" t="s">
        <v>123</v>
      </c>
    </row>
    <row r="16" spans="1:8" x14ac:dyDescent="0.4">
      <c r="A16" s="34">
        <v>46478</v>
      </c>
      <c r="H16" t="s">
        <v>124</v>
      </c>
    </row>
    <row r="17" spans="8:8" x14ac:dyDescent="0.4">
      <c r="H17" t="s">
        <v>125</v>
      </c>
    </row>
    <row r="18" spans="8:8" x14ac:dyDescent="0.4">
      <c r="H18" t="s">
        <v>126</v>
      </c>
    </row>
    <row r="19" spans="8:8" x14ac:dyDescent="0.4">
      <c r="H19" t="s">
        <v>127</v>
      </c>
    </row>
    <row r="20" spans="8:8" x14ac:dyDescent="0.4">
      <c r="H20" t="s">
        <v>128</v>
      </c>
    </row>
    <row r="21" spans="8:8" x14ac:dyDescent="0.4">
      <c r="H21" t="s">
        <v>129</v>
      </c>
    </row>
    <row r="22" spans="8:8" x14ac:dyDescent="0.4">
      <c r="H22" t="s">
        <v>130</v>
      </c>
    </row>
    <row r="23" spans="8:8" x14ac:dyDescent="0.4">
      <c r="H23" t="s">
        <v>131</v>
      </c>
    </row>
    <row r="24" spans="8:8" x14ac:dyDescent="0.4">
      <c r="H24" t="s">
        <v>132</v>
      </c>
    </row>
    <row r="25" spans="8:8" x14ac:dyDescent="0.4">
      <c r="H25" t="s">
        <v>133</v>
      </c>
    </row>
    <row r="26" spans="8:8" x14ac:dyDescent="0.4">
      <c r="H26" t="s">
        <v>134</v>
      </c>
    </row>
    <row r="27" spans="8:8" x14ac:dyDescent="0.4">
      <c r="H27" t="s">
        <v>135</v>
      </c>
    </row>
  </sheetData>
  <sheetProtection algorithmName="SHA-512" hashValue="ym4rkG+gHmsBPGzADT4ibfqpwcKoy+g/Dhs7Jj244EEkS5sybBypI7pSkLTxB1FkIdAdZCPvvuXZUhj6ipbzjQ==" saltValue="tpSL6miAQF8H7ukB9CDpBw==" spinCount="100000" sheet="1" objects="1" scenarios="1"/>
  <phoneticPr fontId="1"/>
  <pageMargins left="0.7" right="0.7" top="0.75" bottom="0.75" header="0.3" footer="0.3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4A0C1-54D6-4AB3-8BA3-1295EF70D01E}">
  <dimension ref="A1:I17"/>
  <sheetViews>
    <sheetView workbookViewId="0">
      <selection activeCell="B12" sqref="B12:D12"/>
    </sheetView>
  </sheetViews>
  <sheetFormatPr defaultRowHeight="18.75" x14ac:dyDescent="0.4"/>
  <cols>
    <col min="5" max="5" width="9.375" bestFit="1" customWidth="1"/>
  </cols>
  <sheetData>
    <row r="1" spans="1:9" x14ac:dyDescent="0.4">
      <c r="A1" t="s">
        <v>180</v>
      </c>
      <c r="B1" t="str">
        <f>訪問カード!M2</f>
        <v>7月2日（木）</v>
      </c>
      <c r="C1" t="str">
        <f>LEFT(B1,1)&amp;"/"&amp;MID(B1,3,1)</f>
        <v>7/2</v>
      </c>
      <c r="D1" s="51" t="s">
        <v>179</v>
      </c>
      <c r="E1" s="52" t="str">
        <f>C1&amp;C2</f>
        <v>7/2①</v>
      </c>
      <c r="H1" s="1">
        <v>0.36458333333333331</v>
      </c>
      <c r="I1" t="s">
        <v>181</v>
      </c>
    </row>
    <row r="2" spans="1:9" x14ac:dyDescent="0.4">
      <c r="A2" t="s">
        <v>50</v>
      </c>
      <c r="B2" s="50">
        <f>訪問カード!O2</f>
        <v>0.36458333333333331</v>
      </c>
      <c r="C2" t="str">
        <f>_xlfn.XLOOKUP(B2,H1:H6,I1:I6)</f>
        <v>①</v>
      </c>
      <c r="D2" s="51" t="s">
        <v>110</v>
      </c>
      <c r="E2" s="51">
        <f>訪問カード!J4</f>
        <v>0</v>
      </c>
      <c r="H2" s="1">
        <v>0.38541666666666669</v>
      </c>
      <c r="I2" t="s">
        <v>181</v>
      </c>
    </row>
    <row r="3" spans="1:9" x14ac:dyDescent="0.4">
      <c r="A3" t="s">
        <v>193</v>
      </c>
      <c r="B3" t="str">
        <f>訪問カード!N12&amp;"/"&amp;訪問カード!P12</f>
        <v>/</v>
      </c>
      <c r="C3" t="b">
        <f>IF(B3&lt;&gt;"/",TRUE)</f>
        <v>0</v>
      </c>
      <c r="D3" s="51" t="s">
        <v>189</v>
      </c>
      <c r="E3" s="51">
        <f>訪問カード!J5</f>
        <v>0</v>
      </c>
      <c r="H3" s="1">
        <v>0.42708333333333331</v>
      </c>
      <c r="I3" t="s">
        <v>182</v>
      </c>
    </row>
    <row r="4" spans="1:9" x14ac:dyDescent="0.4">
      <c r="A4" s="49" t="s">
        <v>194</v>
      </c>
      <c r="B4" t="str">
        <f>訪問カード!N13&amp;"/"&amp;訪問カード!P13</f>
        <v>/</v>
      </c>
      <c r="C4" s="49" t="b">
        <f t="shared" ref="C4:C6" si="0">IF(B4&lt;&gt;"/",TRUE)</f>
        <v>0</v>
      </c>
      <c r="D4" s="51" t="s">
        <v>63</v>
      </c>
      <c r="E4" s="51">
        <f>訪問カード!B4</f>
        <v>0</v>
      </c>
      <c r="H4" s="1">
        <v>0.53125</v>
      </c>
      <c r="I4" t="s">
        <v>183</v>
      </c>
    </row>
    <row r="5" spans="1:9" x14ac:dyDescent="0.4">
      <c r="A5" t="s">
        <v>195</v>
      </c>
      <c r="B5" t="str">
        <f>訪問カード!N14&amp;"/"&amp;訪問カード!P14</f>
        <v>/</v>
      </c>
      <c r="C5" s="49" t="b">
        <f t="shared" si="0"/>
        <v>0</v>
      </c>
      <c r="D5" s="51" t="s">
        <v>190</v>
      </c>
      <c r="E5" s="51">
        <f>訪問カード!B3</f>
        <v>0</v>
      </c>
      <c r="H5" s="1">
        <v>0.55208333333333337</v>
      </c>
      <c r="I5" t="s">
        <v>183</v>
      </c>
    </row>
    <row r="6" spans="1:9" x14ac:dyDescent="0.4">
      <c r="A6" t="s">
        <v>196</v>
      </c>
      <c r="B6" t="str">
        <f>訪問カード!N15&amp;"/"&amp;訪問カード!P15</f>
        <v>/</v>
      </c>
      <c r="C6" s="49" t="b">
        <f t="shared" si="0"/>
        <v>0</v>
      </c>
      <c r="D6" s="51" t="s">
        <v>191</v>
      </c>
      <c r="E6" s="53">
        <f>訪問カード!B5</f>
        <v>0</v>
      </c>
      <c r="H6" s="1">
        <v>0.59375</v>
      </c>
      <c r="I6" t="s">
        <v>184</v>
      </c>
    </row>
    <row r="7" spans="1:9" x14ac:dyDescent="0.4">
      <c r="A7" t="s">
        <v>64</v>
      </c>
      <c r="B7">
        <f>訪問カード!C16</f>
        <v>0</v>
      </c>
      <c r="D7" s="51" t="s">
        <v>192</v>
      </c>
      <c r="E7" s="51" t="e">
        <f>_xlfn.XLOOKUP(TRUE,C3:C6,B3:B6)&amp;"/"&amp;"1"</f>
        <v>#N/A</v>
      </c>
    </row>
    <row r="8" spans="1:9" x14ac:dyDescent="0.4">
      <c r="A8" t="s">
        <v>197</v>
      </c>
      <c r="B8" s="49" t="str">
        <f>訪問カード!B12&amp;"大学院"&amp;訪問カード!G12&amp;"課程"&amp;訪問カード!I12&amp;"科"</f>
        <v>大学院課程科</v>
      </c>
      <c r="D8" s="51" t="s">
        <v>70</v>
      </c>
      <c r="E8" s="51">
        <f>IF(B7="既卒",-1,0)</f>
        <v>0</v>
      </c>
    </row>
    <row r="9" spans="1:9" x14ac:dyDescent="0.4">
      <c r="A9" t="s">
        <v>13</v>
      </c>
      <c r="B9" s="49" t="str">
        <f>訪問カード!B13&amp;"大学"&amp;訪問カード!G13&amp;"学部"&amp;訪問カード!I13&amp;"学科"</f>
        <v>大学学部学科</v>
      </c>
      <c r="C9" s="49"/>
      <c r="D9" s="51" t="s">
        <v>200</v>
      </c>
      <c r="E9" s="51" t="str">
        <f>IF(C3=TRUE,B8,IF(C4=TRUE,B9,(IF(C5=TRUE,B10,"ERROR"))))</f>
        <v>ERROR</v>
      </c>
    </row>
    <row r="10" spans="1:9" x14ac:dyDescent="0.4">
      <c r="A10" t="s">
        <v>198</v>
      </c>
      <c r="B10" t="str">
        <f>訪問カード!B14&amp;"専門学校"&amp;訪問カード!G14&amp;"科"</f>
        <v>専門学校科</v>
      </c>
      <c r="C10" s="49"/>
      <c r="D10" s="51" t="s">
        <v>201</v>
      </c>
      <c r="E10" s="51">
        <f>訪問カード!J4</f>
        <v>0</v>
      </c>
    </row>
    <row r="11" spans="1:9" x14ac:dyDescent="0.4">
      <c r="A11" t="s">
        <v>199</v>
      </c>
      <c r="B11" s="49" t="str">
        <f>訪問カード!B15&amp;"高校"&amp;訪問カード!G15&amp;"科"</f>
        <v>高校科</v>
      </c>
      <c r="C11" s="49"/>
      <c r="D11" s="51" t="s">
        <v>202</v>
      </c>
      <c r="E11" s="51">
        <f>訪問カード!C7</f>
        <v>0</v>
      </c>
    </row>
    <row r="12" spans="1:9" x14ac:dyDescent="0.4">
      <c r="D12" s="51" t="s">
        <v>52</v>
      </c>
      <c r="E12" s="51">
        <f>訪問カード!C8</f>
        <v>0</v>
      </c>
    </row>
    <row r="13" spans="1:9" x14ac:dyDescent="0.4">
      <c r="D13" s="51" t="s">
        <v>54</v>
      </c>
      <c r="E13" s="51">
        <f>訪問カード!I7</f>
        <v>0</v>
      </c>
    </row>
    <row r="14" spans="1:9" x14ac:dyDescent="0.4">
      <c r="D14" s="51" t="s">
        <v>203</v>
      </c>
      <c r="E14" s="51">
        <f>訪問カード!I8</f>
        <v>0</v>
      </c>
    </row>
    <row r="15" spans="1:9" x14ac:dyDescent="0.4">
      <c r="D15" s="51" t="s">
        <v>204</v>
      </c>
      <c r="E15" s="51" t="str">
        <f>訪問カード!B35&amp;" "&amp;訪問カード!B37&amp;" "&amp;訪問カード!B39&amp;" "&amp;訪問カード!B41&amp;" "&amp;訪問カード!J35&amp;" "&amp;訪問カード!J37&amp;" "&amp;訪問カード!J39&amp;" "&amp;訪問カード!J41</f>
        <v xml:space="preserve">       </v>
      </c>
    </row>
    <row r="16" spans="1:9" x14ac:dyDescent="0.4">
      <c r="D16" s="51" t="s">
        <v>80</v>
      </c>
      <c r="E16" s="51">
        <f>訪問カード!D27</f>
        <v>0</v>
      </c>
    </row>
    <row r="17" spans="4:5" x14ac:dyDescent="0.4">
      <c r="D17" s="51" t="s">
        <v>205</v>
      </c>
      <c r="E17" s="51">
        <f>訪問カード!D28</f>
        <v>0</v>
      </c>
    </row>
  </sheetData>
  <sheetProtection algorithmName="SHA-512" hashValue="iy5xPS3FXD7ALQ92VSVmmnbSDdEgOVW9lmwI+Z2/MLtqIGoeYSy8ux3FsXD6xB0vaM+KQl9mj14ou7K5YlOmhw==" saltValue="V1j5yWbb28e+8A+L6rDLK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訪問カード</vt:lpstr>
      <vt:lpstr>記載例</vt:lpstr>
      <vt:lpstr>入力規則</vt:lpstr>
      <vt:lpstr>Data</vt:lpstr>
      <vt:lpstr>記載例!Print_Area</vt:lpstr>
      <vt:lpstr>訪問カード!Print_Area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</dc:creator>
  <cp:lastModifiedBy>目黒　素子</cp:lastModifiedBy>
  <cp:lastPrinted>2026-06-08T23:55:11Z</cp:lastPrinted>
  <dcterms:created xsi:type="dcterms:W3CDTF">2024-06-17T11:17:04Z</dcterms:created>
  <dcterms:modified xsi:type="dcterms:W3CDTF">2026-06-09T23:30:56Z</dcterms:modified>
</cp:coreProperties>
</file>