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DAD311A-607A-4231-8907-FD387F22E31E}" xr6:coauthVersionLast="47" xr6:coauthVersionMax="47" xr10:uidLastSave="{00000000-0000-0000-0000-000000000000}"/>
  <bookViews>
    <workbookView xWindow="-2892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別紙様式３!$A$5:$P$88</definedName>
    <definedName name="_xlnm._FilterDatabase" localSheetId="3" hidden="1">別紙様式４!$A$5:$Q$87</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別紙様式３!$B$1:$N$88</definedName>
    <definedName name="_xlnm.Print_Area" localSheetId="3">別紙様式４!$B$1:$O$87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5" i="5"/>
  <c r="G95" i="5"/>
  <c r="M95" i="5"/>
  <c r="E95" i="5"/>
  <c r="L95" i="5"/>
  <c r="D95" i="5"/>
  <c r="K95" i="5"/>
  <c r="C95" i="5"/>
  <c r="J95" i="5"/>
  <c r="B95" i="5"/>
  <c r="F95" i="5"/>
  <c r="N95" i="5"/>
  <c r="I95"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2" i="5"/>
  <c r="E102" i="5"/>
  <c r="L102" i="5"/>
  <c r="D102" i="5"/>
  <c r="J102" i="5"/>
  <c r="B102" i="5"/>
  <c r="I102" i="5"/>
  <c r="H102" i="5"/>
  <c r="G102" i="5"/>
  <c r="N102" i="5"/>
  <c r="K102" i="5"/>
  <c r="F102" i="5"/>
  <c r="C102"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3" i="5"/>
  <c r="G103" i="5"/>
  <c r="N103" i="5"/>
  <c r="F103" i="5"/>
  <c r="M103" i="5"/>
  <c r="E103" i="5"/>
  <c r="L103" i="5"/>
  <c r="D103" i="5"/>
  <c r="K103" i="5"/>
  <c r="C103" i="5"/>
  <c r="J103" i="5"/>
  <c r="B103" i="5"/>
  <c r="I103" i="5"/>
  <c r="J101" i="5"/>
  <c r="B101" i="5"/>
  <c r="I101" i="5"/>
  <c r="G101" i="5"/>
  <c r="N101" i="5"/>
  <c r="F101" i="5"/>
  <c r="M101" i="5"/>
  <c r="E101" i="5"/>
  <c r="L101" i="5"/>
  <c r="D101" i="5"/>
  <c r="H101" i="5"/>
  <c r="C101" i="5"/>
  <c r="K101" i="5"/>
  <c r="L99" i="5"/>
  <c r="D99" i="5"/>
  <c r="K99" i="5"/>
  <c r="C99" i="5"/>
  <c r="I99" i="5"/>
  <c r="H99" i="5"/>
  <c r="G99" i="5"/>
  <c r="N99" i="5"/>
  <c r="F99" i="5"/>
  <c r="M99" i="5"/>
  <c r="B99" i="5"/>
  <c r="J99" i="5"/>
  <c r="E99" i="5"/>
  <c r="N97" i="5"/>
  <c r="F97" i="5"/>
  <c r="M97" i="5"/>
  <c r="E97" i="5"/>
  <c r="K97" i="5"/>
  <c r="C97" i="5"/>
  <c r="J97" i="5"/>
  <c r="B97" i="5"/>
  <c r="I97" i="5"/>
  <c r="H97" i="5"/>
  <c r="L97" i="5"/>
  <c r="G97" i="5"/>
  <c r="D97" i="5"/>
  <c r="K101" i="3"/>
  <c r="C101" i="3"/>
  <c r="J101" i="3"/>
  <c r="B101" i="3"/>
  <c r="H101" i="3"/>
  <c r="N101" i="3"/>
  <c r="F101" i="3"/>
  <c r="M101" i="3"/>
  <c r="I101" i="3"/>
  <c r="G101" i="3"/>
  <c r="E101" i="3"/>
  <c r="D101" i="3"/>
  <c r="L101" i="3"/>
  <c r="P17" i="4"/>
  <c r="K96" i="5"/>
  <c r="C96" i="5"/>
  <c r="J96" i="5"/>
  <c r="B96" i="5"/>
  <c r="H96" i="5"/>
  <c r="G96" i="5"/>
  <c r="N96" i="5"/>
  <c r="F96" i="5"/>
  <c r="M96" i="5"/>
  <c r="E96" i="5"/>
  <c r="I96" i="5"/>
  <c r="D96" i="5"/>
  <c r="L96"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4" i="5"/>
  <c r="E94" i="5"/>
  <c r="L94" i="5"/>
  <c r="D94" i="5"/>
  <c r="J94" i="5"/>
  <c r="B94" i="5"/>
  <c r="I94" i="5"/>
  <c r="H94" i="5"/>
  <c r="G94" i="5"/>
  <c r="N94" i="5"/>
  <c r="C94" i="5"/>
  <c r="K94" i="5"/>
  <c r="F94" i="5"/>
  <c r="I98" i="5"/>
  <c r="H98" i="5"/>
  <c r="N98" i="5"/>
  <c r="F98" i="5"/>
  <c r="M98" i="5"/>
  <c r="E98" i="5"/>
  <c r="L98" i="5"/>
  <c r="D98" i="5"/>
  <c r="K98" i="5"/>
  <c r="C98" i="5"/>
  <c r="J98" i="5"/>
  <c r="G98" i="5"/>
  <c r="B98"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0" i="5"/>
  <c r="N100" i="5"/>
  <c r="F100" i="5"/>
  <c r="L100" i="5"/>
  <c r="D100" i="5"/>
  <c r="K100" i="5"/>
  <c r="C100" i="5"/>
  <c r="J100" i="5"/>
  <c r="B100" i="5"/>
  <c r="I100" i="5"/>
  <c r="E100" i="5"/>
  <c r="M100" i="5"/>
  <c r="H100"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<sst xmlns="http://schemas.openxmlformats.org/spreadsheetml/2006/main" count="1554" uniqueCount="555">
  <si>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</si>
  <si>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</si>
  <si>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</si>
  <si>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</si>
  <si>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</si>
  <si>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</si>
  <si>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</si>
  <si>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</si>
  <si>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</si>
  <si>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</si>
  <si>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</si>
  <si>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</si>
  <si>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</si>
  <si>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</si>
  <si>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</si>
  <si>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</si>
  <si>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</si>
  <si>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</si>
  <si>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</si>
  <si>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</si>
  <si>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</si>
  <si>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</si>
  <si>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</si>
  <si>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</si>
  <si>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</si>
  <si>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</si>
  <si>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</si>
  <si>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</si>
  <si>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</si>
  <si>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</si>
  <si>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</si>
  <si>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</si>
  <si>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</si>
  <si>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</si>
  <si>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</si>
  <si>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</si>
  <si>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</si>
  <si>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支出負担行為担当官
東京税関総務部長
松田　真吾
東京都江東区青海２－７－１１</t>
  </si>
  <si>
    <t>一般競争入札</t>
  </si>
  <si>
    <t>同種の他の契約の予定価格を類推されるおそれがあるため公表しない</t>
  </si>
  <si>
    <t>－</t>
  </si>
  <si>
    <t>ＮＴＴドコモビジネス株式会社
東京都千代田区大手町２－３－１</t>
  </si>
  <si>
    <t>支出負担行為担当官
東京税関総務部長
松田　真吾
東京都江東区青海２－７－１１
ほか６官署</t>
  </si>
  <si>
    <t>日本電気株式会社
東京都港区芝５－７－１</t>
  </si>
  <si>
    <t>公募を実施した結果、業務履行可能な者が契約相手方しかなく競争を許さないことから会計法第29条の３第４項に該当するため。</t>
  </si>
  <si>
    <t>令和8年度東京港湾合同庁舎他16庁舎における電気の需給　3,629,875kWh　ほか</t>
  </si>
  <si>
    <t>支出負担行為担当官
東京税関総務部長
松田　真吾
東京都江東区青海２－７－１１
ほか１０官署等</t>
  </si>
  <si>
    <t>伊藤忠エネクス株式会社
東京都千代田区霞が関３－２－５</t>
  </si>
  <si>
    <t>基本料金
＠1,496円
ほか</t>
  </si>
  <si>
    <t>仙台空港官庁部分他9庁舎における電気供給単価契約　2,239,472kWh</t>
  </si>
  <si>
    <t>支出負担行為担当官
東京税関総務部長
松田　真吾
東京都江東区青海２－７－１１
ほか１４官署</t>
  </si>
  <si>
    <t>エバーグリーン・マーケティング株式会社
東京都中央区京橋２－２－１</t>
  </si>
  <si>
    <t>他官署で調達手続きを実施のため</t>
  </si>
  <si>
    <t>基本料金
＠956.73円
ほか</t>
  </si>
  <si>
    <t>令和8年度大井出張所における現金等運搬警備業務（単価契約）　239回</t>
  </si>
  <si>
    <t>センチュリー株式会社
東京都文京区千駄木１－２３－６</t>
  </si>
  <si>
    <t>@14,355円ほか</t>
  </si>
  <si>
    <t>令和8年度LPGの調達（東港出張所・新潟コンテナ検査センター）　8,019.9㎥</t>
  </si>
  <si>
    <t>新プロ産業株式会社
新潟県新潟市北区神谷内２９２７－６</t>
  </si>
  <si>
    <t>@313.5円</t>
  </si>
  <si>
    <t>令和8年度出入国在留管理庁・税関共同キオスクの保守業務等　一式</t>
  </si>
  <si>
    <t>支出負担行為担当官
東京税関総務部長
松田　真吾
東京都江東区青海２－７－１１
ほか３官署</t>
  </si>
  <si>
    <t>一般競争入札
（総合評価方式）</t>
  </si>
  <si>
    <t>羽田空港における共同キオスク案内等業務委託契約　一式</t>
  </si>
  <si>
    <t>支出負担行為担当官
東京税関総務部長
松田　真吾
東京都江東区青海２－７－１１
ほか１官署</t>
  </si>
  <si>
    <t>株式会社ヒト・コミュニケーションズ
東京都豊島区東池袋１－９－６</t>
  </si>
  <si>
    <t>＠2,322円ほか</t>
  </si>
  <si>
    <t>羽田空港第2、第3旅客ターミナル税関入・出国検査場及び出発ロビー案内等業務委託　一式</t>
  </si>
  <si>
    <t>株式会社ＭＳＫ
千葉県千葉市稲毛区稲毛東３－６－１５</t>
  </si>
  <si>
    <t>貴金属等保管及び運搬警備業務（単価契約）　2,732容器　ほか6品目</t>
  </si>
  <si>
    <t>＠1980円ほか</t>
  </si>
  <si>
    <t>議事録作成支援ツールの賃貸借に関する契約
令和8年4月1日～令和9年3月31日</t>
  </si>
  <si>
    <t>株式会社会議録研究所
東京都新宿区市谷砂土原町１－２－３４</t>
  </si>
  <si>
    <t>令和8年度クリーニング（単価契約）
シーツ13,777枚　ほか9品目</t>
  </si>
  <si>
    <t>株式会社武蔵屋
埼玉県さいたま市見沼区東大宮４－２９－１</t>
  </si>
  <si>
    <t>＠165円ほか</t>
  </si>
  <si>
    <t>令和8年度貨物等運搬契約（単価契約）
関東サイズ80　764個　ほか169項目</t>
  </si>
  <si>
    <t>佐川急便株式会社
京都府京都市南区上鳥羽角田町６８</t>
  </si>
  <si>
    <t>@1,188円ほか</t>
  </si>
  <si>
    <t>令和8年度　麻薬探知犬の飼育管理及びダミー作成の業務委託（単価契約『成田』）
平日業務委託　482人/日　他2品目</t>
  </si>
  <si>
    <t>株式会社日本環境ビルテック
東京都豊島区東池袋３－２０－３</t>
  </si>
  <si>
    <t>@15,774</t>
  </si>
  <si>
    <t>令和8年度　麻薬探知犬の飼育管理業務委託（単価契約『羽田』）
飼育管理業務①　平日　241回　他3品目</t>
  </si>
  <si>
    <t>株式会社大和総建プロテック
埼玉県さいたま市大宮区櫛引町１－７３１　３GH櫛引２０２</t>
  </si>
  <si>
    <t>@6,193円</t>
  </si>
  <si>
    <t>令和8年度　東京税関コンテナ検査センター及び東京税関城南島コンテナ検査センター車両誘導等業務委託（単価契約）　14,074時間</t>
  </si>
  <si>
    <t>キョウワセキュリオン株式会社
福島県福島市五月町３－１８</t>
  </si>
  <si>
    <t>@2,024円</t>
  </si>
  <si>
    <t>令和8年度　東京税関新潟コンテナ検査センター車両誘導等業務委託（単価契約）　5,458.5時間</t>
  </si>
  <si>
    <t>株式会社ＹＡＲＵＳＨＩＫＡ
新潟県新潟市中央区下所島２－８－１４</t>
  </si>
  <si>
    <t>@1,309円</t>
  </si>
  <si>
    <t>令和8年度遠隔操作カメラの賃貸借（単価契約）
遠隔操作カメラ一式4,988日・式　ほか2品目</t>
  </si>
  <si>
    <t>株式会社ノビタス
神奈川県横浜市港北区新横浜３－７－８スイテ新横浜１１階</t>
  </si>
  <si>
    <t>＠2,200円ほか</t>
  </si>
  <si>
    <t>羽田空港官庁施設設備管理（設備保守・運転監視）等業務　一式</t>
  </si>
  <si>
    <t>支出負担行為担当官
東京税関総務部長
松田　真吾
東京都江東区青海２－７－１１
ほか４官署</t>
  </si>
  <si>
    <t>ヒューマン建物管理協同組合
東京都新宿区百人町３－１－６</t>
  </si>
  <si>
    <t>新潟空港ターミナルビル官庁専有部分設備運転保守業務　一式</t>
  </si>
  <si>
    <t>新潟交友事業株式会社
新潟県新潟市東区材木町１－４６</t>
  </si>
  <si>
    <t>監視艇「あおい」用船舶用免税軽油（JIS　K2204）114KL</t>
  </si>
  <si>
    <t>関東タス株式会社
神奈川県横浜市鶴見区平安町２－４－１１</t>
  </si>
  <si>
    <t>＠190.3円</t>
  </si>
  <si>
    <t>監視艇「りゅうと」用船舶用免税軽油（JIS　K2204）406KL</t>
  </si>
  <si>
    <t>株式会社ハヤマ
新潟県新潟市中央区寄居町７０６</t>
  </si>
  <si>
    <t>＠156.86円</t>
  </si>
  <si>
    <t>令和8年度羽田空港官庁施設清掃業務
一式</t>
  </si>
  <si>
    <t>日本空港テクノ株式会社
東京都大田区羽田空港３－３－２</t>
  </si>
  <si>
    <t>令和8年度新潟空港国際線旅客ターミナルビル清掃業務　
一式</t>
  </si>
  <si>
    <t>令和8年度新潟税関支署東港出張所清掃業務
一式</t>
  </si>
  <si>
    <t>株式会社サン・ビルサービス
新潟県新潟市東区河渡本町８－２４</t>
  </si>
  <si>
    <t>令和8年度東京航空貨物出張所及び麻薬探知犬訓練センター室清掃業務
一式</t>
  </si>
  <si>
    <t>有限会社総合ビルメンテナンス
千葉県我孫子市南新木４－２３－２－１０３</t>
  </si>
  <si>
    <t>令和8年度東京税関宿舎・寮管理業務
一式</t>
  </si>
  <si>
    <t>合同会社十六夜サービス
茨城県つくば市吉沼４０４８－８</t>
  </si>
  <si>
    <t>令和8年度羽田空港官庁施設警備業務
一式</t>
  </si>
  <si>
    <t>東京国際空港IDカード発行業務（令和8～10年度）
一式</t>
  </si>
  <si>
    <t>ＴＯＰＰＡＮ株式会社
東京都台東区台東１－５－１</t>
  </si>
  <si>
    <t>令和8年度東京国際空港 ID カード管理システム保守点検業務
一式</t>
  </si>
  <si>
    <t>八洲電機株式会社
東京都港区新橋３－１－１</t>
  </si>
  <si>
    <t>九段第3合同庁舎・千代田区役所本庁舎建築物設備管理業務
一式</t>
  </si>
  <si>
    <t>支出負担行為担当官
東京税関総務部長
松田　真吾
東京都江東区青海２－７－１１
ほか７官署等</t>
  </si>
  <si>
    <t>株式会社シミズ・ビルライフケア
東京都中央区京橋２－１０－２</t>
  </si>
  <si>
    <t>九段第3合同庁舎・千代田区役所本庁舎清掃業務
一式</t>
  </si>
  <si>
    <t xml:space="preserve">株式会社新東美装
東京都世田谷区上用賀４－３－８ </t>
  </si>
  <si>
    <t>@44円/㎡・月ほか</t>
  </si>
  <si>
    <t>九段第3合同庁舎・千代田区役所本庁舎の警備保安業務
一式</t>
  </si>
  <si>
    <t>首都圏ビルサービス協同組合
東京都港区赤坂１－１－１６</t>
  </si>
  <si>
    <t xml:space="preserve">九段第3合同庁舎・千代田区役所本庁舎ごみ処理業務（一般廃棄物（再生資源）147,580ｋｇほか6項目）
</t>
  </si>
  <si>
    <t>広陽サービス株式会社
東京都江東区辰巳３－７－８</t>
  </si>
  <si>
    <t>@22円ほか</t>
  </si>
  <si>
    <t>トイレットペーパー等の購入（トイレットペーパー78,307巻ほか2品目）</t>
  </si>
  <si>
    <t>支出負担行為担当官
東京税関総務部長
松田　真吾
東京都江東区青海２－７－１１
ほか１８官署等</t>
  </si>
  <si>
    <t>株式会社東京紙店
東京都江東区新大橋２－１３－５</t>
  </si>
  <si>
    <t>@81.4円ほか</t>
  </si>
  <si>
    <t>前橋地方合同庁舎施設管理業務
一式</t>
  </si>
  <si>
    <t>支出負担行為担当官
東京税関総務部長
松田　真吾
東京都江東区青海２－７－１１
ほか８官署</t>
  </si>
  <si>
    <t>新生ビルテクノ株式会社
東京都文京区千駄木３－５０－１３</t>
  </si>
  <si>
    <t>前橋地方合同庁舎警備業務
一式</t>
  </si>
  <si>
    <t>日本美装株式会社
埼玉県さいたま市浦和区常盤９－１４－６</t>
  </si>
  <si>
    <t>前橋地方合同庁舎清掃業務
一式</t>
  </si>
  <si>
    <t>株式会社アダムクリーン
大阪府大阪市中央区谷町６－２－３３</t>
  </si>
  <si>
    <t>立川地方合同庁舎廃棄物処理等業務（古紙等44,100ｋｇほか3品目）</t>
  </si>
  <si>
    <t>株式会社田邉商店
東京都立川市１－５－５の１</t>
  </si>
  <si>
    <t>@38.5円/kgほか</t>
  </si>
  <si>
    <t>山形地方合同庁舎施設管理・運営業務（令和8年～10年度）
一式</t>
  </si>
  <si>
    <t>太平ビルサービス株式会社
東京都新宿区西新宿６－２２－１</t>
  </si>
  <si>
    <t>令和8年度自動車燃料油の調達（レギュラーガソリン115,700ℓ
ほか1品目）</t>
  </si>
  <si>
    <t xml:space="preserve">三愛リテールサービス株式会社
東京都品川区東大井５－２２－５
</t>
  </si>
  <si>
    <t>@149.71円/ℓほか</t>
  </si>
  <si>
    <t>令和8年度自動車運行管理業務
一式</t>
  </si>
  <si>
    <t>国内ロジスティクス株式会社
大阪府守口市八雲東町２－８２－２２</t>
  </si>
  <si>
    <t>＠444,895円/月ほか</t>
  </si>
  <si>
    <t>令和8年度　健康診断業務（採用時健康診断、VDT健康診断）（単価契約）　身体測定ほか17項目</t>
  </si>
  <si>
    <t>医療法人社団康生会
東京都港区新橋１－１３－１２</t>
  </si>
  <si>
    <t>@300円ほか</t>
  </si>
  <si>
    <t>令和8年度 書籍等仕分梱包運搬業務　　3,510箱</t>
  </si>
  <si>
    <t>朝日梱包株式会社
東京都墨田区江東橋５－７－１０</t>
  </si>
  <si>
    <t>令和8年度　タブレット用翻訳アプリケーションに係る調達　一式</t>
  </si>
  <si>
    <t>コニカミノルタジャパン株式会社
東京都港区芝浦１－１－１</t>
  </si>
  <si>
    <t>ノート型パーソナルコンピューター等及び通信機器の賃貸借　令和8年4月1日～令和9年3月31日</t>
  </si>
  <si>
    <t>株式会社ＳＳマーケット
東京都八王子市子安町４－７－１</t>
  </si>
  <si>
    <t>令和8年度　ダークウェブを含むインターネット情報検索システムに係る賃貸借等の提供　令和8年4月1日～令和9年3月31日</t>
  </si>
  <si>
    <t>一般財団法人日本サイバー犯罪対策センター
東京都千代田区神田駿河台２－９</t>
  </si>
  <si>
    <t>令和8年度「Inseyets Offline Standalone For Split Dongle」ライセンスほかの調達　一式</t>
  </si>
  <si>
    <t>サン電子株式会社
愛知県江南市古知野町朝日２５０</t>
  </si>
  <si>
    <t>令和8年度　SP検査ツール保守業務　一式</t>
  </si>
  <si>
    <t>株式会社セック
東京都世田谷区用賀４－１０－１</t>
  </si>
  <si>
    <t>令和8年度税関検査場電子申告ゲートの保守　一式</t>
  </si>
  <si>
    <t>令和8年度成田地区衛生消耗品の調達（単価契約）
トイレットペーパー25,820巻ほか5品目</t>
  </si>
  <si>
    <t>分任支出負担行為担当官
東京税関成田税関支署長
荒巻　英敏
千葉県成田市古込字古込１－１
ほか３官署</t>
  </si>
  <si>
    <t>株式会社秋葉商店
千葉県茂原市小林１９７８－２９</t>
  </si>
  <si>
    <t>4,312,248円
(A)</t>
  </si>
  <si>
    <t>＠83.6円ほか</t>
  </si>
  <si>
    <t>99.4%
(B/A×100)</t>
  </si>
  <si>
    <t>令和8年度成田空港合同庁舎設備保守
一式</t>
  </si>
  <si>
    <t>東京警備保障株式会社
東京都港区東新橋２－１２－１</t>
  </si>
  <si>
    <t>令和8年度成田空港PTB諸設備保守
一式</t>
  </si>
  <si>
    <t>分任支出負担行為担当官
東京税関成田税関支署長
荒巻　英敏
千葉県成田市古込字古込１－１</t>
  </si>
  <si>
    <t>株式会社成田エアポートテクノ
千葉県成田市古込字古込１－１</t>
  </si>
  <si>
    <t>令和8年度成田空港合同庁舎警備業務
一式</t>
  </si>
  <si>
    <t>令和8年度成田国際空港地区清掃業務　
一式</t>
  </si>
  <si>
    <t>分任支出負担行為担当官
東京税関成田税関支署長
荒巻　英敏
千葉県成田市古込字古込１－１
ほか４官署</t>
  </si>
  <si>
    <t>株式会社成田空港美整社
千葉県成田市取香５２９－６３</t>
  </si>
  <si>
    <t>令和8年度警備輸送業務（単価契約）
243回</t>
  </si>
  <si>
    <t>＠26,400円/回</t>
  </si>
  <si>
    <t>令和8年度シーツ等クリーニング（単価契約）
シーツ5,749枚ほか8品目</t>
  </si>
  <si>
    <t>社会福祉法人実のりの会
千葉県八千代市小池４１２－３</t>
  </si>
  <si>
    <t>＠237.6円/枚ほか</t>
  </si>
  <si>
    <t>令和8年度成田国際空港税関入・出国検査場及び出発ロビー案内等業務委託（単価契約）
158,160時間</t>
  </si>
  <si>
    <t>株式会社東武
宮城県仙台市青葉区立町１－２</t>
  </si>
  <si>
    <t>@1,867.8円/時間ほか</t>
  </si>
  <si>
    <t>成田国際空港第3旅客ターミナルビルにおける共同キオスク案内等業務委託　一式</t>
  </si>
  <si>
    <t>分任支出負担行為担当官
東京税関成田税関支署長
荒巻　英敏
千葉県成田市古込字古込１－１
ほか１官署</t>
  </si>
  <si>
    <t>@1,790.8円/時間</t>
  </si>
  <si>
    <t>令和8年度　成田税関支署自動車運行管理業務
12月ほか</t>
  </si>
  <si>
    <t>三陽自動車株式会社
東京都江東区深川２－６－１１</t>
  </si>
  <si>
    <t>＠482,900円/月ほか</t>
  </si>
  <si>
    <t>通関事務総合データ通信システム　電子掲示板機能に係るモダン化作業　一式</t>
  </si>
  <si>
    <t>新通関情報総合判定システム（新CIS）に係るプロトタイプ構築等　一式</t>
  </si>
  <si>
    <t>株式会社ＮＴＴデータ
東京都江東区豊洲３－３－３</t>
  </si>
  <si>
    <t>令和8年度トナーカートリッジ等の調達（単価契約）
 TN-29J　92個　ほか147品目</t>
  </si>
  <si>
    <t>株式会社秋山商会
東京都中央区東日本橋２－１３－５</t>
  </si>
  <si>
    <t>@13,761円ほか</t>
  </si>
  <si>
    <t>令和8年度衛生用消耗品の調達（単価契約）
トイレットペーパー22,560巻　他4品目</t>
  </si>
  <si>
    <t>支出負担行為担当官
東京税関総務部長
松田　真吾
東京都江東区青海２－７－１１
ほか７官署</t>
  </si>
  <si>
    <t>@70.00円 ほか</t>
  </si>
  <si>
    <t>令和8年度感染症対策物品の調達（単価契約）
ニトリル手袋Mサイズ　648,000枚　他5品目</t>
  </si>
  <si>
    <t>栄和産業株式会社
東京都江東区深川１－１－５</t>
  </si>
  <si>
    <t>@3.525円 ほか</t>
  </si>
  <si>
    <t>令和8年度コピー用紙の調達（単価契約）
A4（2,500枚/箱）7,328箱　
他3品目</t>
  </si>
  <si>
    <t>小林クリエイト株式会社
愛知県刈谷市小垣江町北高根１１５</t>
  </si>
  <si>
    <t>@2,070円 ほか</t>
  </si>
  <si>
    <t>令和8年度布団乾燥（単価契約）
枕1,291枚　ほか8品目</t>
  </si>
  <si>
    <t>株式会社丸八真綿
神奈川県横浜市港北区新横浜３－８－１２</t>
  </si>
  <si>
    <t>@165円ほか</t>
  </si>
  <si>
    <t>令和8年度　定期健康診断業務（単価契約）
医師　28人　ほか19品目</t>
  </si>
  <si>
    <t>医療法人社団日健会
東京都江東区亀戸６－５６－１５ビジョナリーIV３階</t>
  </si>
  <si>
    <t>@57,200</t>
  </si>
  <si>
    <t>令和8年度　麻薬探知犬飼料の調達（単価契約）
麻薬探知犬飼料　B249袋　他3品目</t>
  </si>
  <si>
    <t>株式会社成瀬商店
東京都江東区亀戸６－１－３</t>
  </si>
  <si>
    <t>@7,854</t>
  </si>
  <si>
    <t>令和8年度　外郵業務用各種印刷物等の印刷製本　国際郵便物課税通知書　　394,000枚ほか17品目</t>
  </si>
  <si>
    <t>株式会社ハップ
東京都江戸川区松江１－１１－３</t>
  </si>
  <si>
    <t>令和8年度　輸出入・港湾関連情報処理システム用OCR納付書等の印刷　通関情報総合判定システム（COMTIS機能）用OCR納付書　　1,282,000枚ほか2品目</t>
  </si>
  <si>
    <t>@3.1円ほか</t>
  </si>
  <si>
    <t>令和8年度「Pathfinder AIO 200」ライセンスの調達　一式</t>
  </si>
  <si>
    <t>株式会社ワイ・イー・シー
東京都町田市南町田３－４４－４５</t>
  </si>
  <si>
    <t>令和8年度　携帯品・別送品申告書等の印刷製本　携帯品・別送品申告書（和文）　11,844,000枚ほか9品目</t>
  </si>
  <si>
    <t>岩岡印刷工業株式会社
埼玉県入間郡三芳町大字北永井宮前１５７－３</t>
  </si>
  <si>
    <t xml:space="preserve">万年筆等の購入　1,292セット </t>
  </si>
  <si>
    <t>支出負担行為担当官
東京税関総務部長
松田　真吾
東京都江東区青海２－７－１１
ほか２官署</t>
  </si>
  <si>
    <t>@10,560円</t>
  </si>
  <si>
    <t>令和8年度　税関職員用検査衣の調達　夏用男子税関検査衣下衣186着　ほか11品目　</t>
  </si>
  <si>
    <t>新陽株式会社
東京都千代田区神田東松下町３９</t>
  </si>
  <si>
    <t>令和8年度　安全靴の調達（単価契約）　1,233足</t>
  </si>
  <si>
    <t>株式会社穂高商事
神奈川県横浜市中区本町２－１４</t>
  </si>
  <si>
    <t>@4,719円</t>
  </si>
  <si>
    <t>税関業務に係るAIを活用した実証実験環境構築のための回線敷設　一式</t>
  </si>
  <si>
    <t>ＫＤＤＩ株式会社
東京都新宿区西新宿２－３－２</t>
  </si>
  <si>
    <t>第5次通関情報総合判定システム（第5次CIS）に係るCIS-AI専用端末用ルータ等の導入　一式</t>
  </si>
  <si>
    <t>株式会社インターネットイニシアティブ
東京都千代田区富士見２－１０－２</t>
  </si>
  <si>
    <t>新通関情報総合判定システム（新CIS）の貿易統計業務機能及び運用監視機能に係る概念検証及び実証実験等　一式</t>
  </si>
  <si>
    <t>令和8年度文具類の調達（単価契約）
使いきり手袋（ニトリル）　L　1,529箱
他276品目</t>
  </si>
  <si>
    <t>株式会社マルハチ
神奈川県横浜市鶴見区鶴見中央４－２－１４</t>
  </si>
  <si>
    <t>26,360,563円
(A)</t>
  </si>
  <si>
    <t>@770円 ほか</t>
  </si>
  <si>
    <t>76.8%
(B/A×100)</t>
  </si>
  <si>
    <t>令和7年度（補正予算）SP検査ツールに係るプログラム変更　一式</t>
  </si>
  <si>
    <t>キャロットソフトウェア株式会社
東京都千代田区丸の内２－７－２</t>
  </si>
  <si>
    <t>輸出物品販売場制度における税関等業務端末用スタンドの調達　168台</t>
  </si>
  <si>
    <t>東京通信電設株式会社
東京都港区新橋５－３５－１０</t>
  </si>
  <si>
    <t>令和7年度（補正予算）パーソナルコンピュータ等の調達　ノートパーソナルコンピュータ73台ほか2品目</t>
  </si>
  <si>
    <t>株式会社ニューテック
東京都港区浜松町２－７－１９</t>
  </si>
  <si>
    <t>令和8年度　税関LAN用トナーカートリッジ等の調達（単価契約）　SP　6500S（2本入）　ほか7品目</t>
  </si>
  <si>
    <t>@55,550円ほか</t>
  </si>
  <si>
    <t xml:space="preserve">令和8年度羽田空港貨物合同庁舎における電気の需給契約　971,412.0kWh
</t>
  </si>
  <si>
    <t>東京国際エアカーゴターミナル株式会社
東京都 大田区羽田空港 ２－６－３</t>
  </si>
  <si>
    <t>東京国際空港貨物地区における電気の供給については、左記業者が一括して行っており、契約相手方が特定され競争を許さないことから、会計法第29条の3第4項に該当するため。（根拠区分：二（ロ））</t>
  </si>
  <si>
    <t>31,200,032円
(A)</t>
  </si>
  <si>
    <t>@30.283円ほか</t>
  </si>
  <si>
    <t>100.0%
(B/A×100)</t>
  </si>
  <si>
    <t>令和8年度東京国際空港国際線旅客地区等維持管理契約　一式</t>
  </si>
  <si>
    <t>東京国際空港ターミナル株式会社
東京都大田区羽田空港２－６－５</t>
  </si>
  <si>
    <t>本契約に係る維持管理業務については、左記業者が一括して行っており、契約相手方が特定され、契約価格の競争による契約相手方の選定を許さないことから、会計法第29条の3第4項に該当するため。（根拠区分ロ）</t>
  </si>
  <si>
    <t>322,428,684円
(A)</t>
  </si>
  <si>
    <t>基本料金
＠2,315,472.500円ほか</t>
  </si>
  <si>
    <t>令和8年度東京国際空港第2旅客ターミナルビル国際線施設維持管理契約　一式</t>
  </si>
  <si>
    <t>日本空港ビルデング株式会社
東京都大田区羽田空港３－３－２</t>
  </si>
  <si>
    <t>263,289,119円
(A)</t>
  </si>
  <si>
    <t>基本料金
＠856,901円ほか</t>
  </si>
  <si>
    <t>令和8年度東京国際空港における上下水道使用契約　一式</t>
  </si>
  <si>
    <t>支出負担行為担当官
東京税関総務部長
松田　真吾
東京都江東区青海２－７－１１
ほか５官署等</t>
  </si>
  <si>
    <t>空港施設株式会社
東京都大田区羽田空港１－６－５</t>
  </si>
  <si>
    <t>東京国際空港における上下水道の供給については左記業者が一括して行っており、契約相手方が特定され、契約価格の競争による契約相手方の選定を許さないことから、会計法第29条の3第4項に該当するため。（根拠区分二（ロ））</t>
  </si>
  <si>
    <t>38,661,224円
(A)</t>
  </si>
  <si>
    <t>@419.1円
ほか</t>
  </si>
  <si>
    <t>令和8年度東京港湾合同庁舎における冷水及び温水の需給
冷水：8,801,900MJ
温水：1,780,800MJ</t>
  </si>
  <si>
    <t>支出負担行為担当官
東京税関総務部長
松田　真吾
東京都江東区青海２－７－１１
ほか９官署</t>
  </si>
  <si>
    <t>東京臨海熱供給株式会社
東京都江東区有明３－６－１１</t>
  </si>
  <si>
    <t>東京臨海副都心地区において経済産業大臣の熱供給事業の認可を受けて、熱媒の供給を行っている者は当該1社のみであり、会計法第29条の3第4項に該当するため。（根拠区分イ（イ））</t>
  </si>
  <si>
    <t>86,665,647円
(A)</t>
  </si>
  <si>
    <t>基本料金
@423.5円ほか</t>
  </si>
  <si>
    <t>令和8年度新潟空港国際線旅客ターミナルビルにおける冷温水及び温水の需給
冷温水：173.30Gcalほか</t>
  </si>
  <si>
    <t>新潟空港ビルディング株式会社
新潟県新潟市東区松浜町３７１０</t>
  </si>
  <si>
    <t>同施設は、官民共有施設であり、管理者である左記業者が、空港開港当初より一括して冷温水を需給しており、契約相手方は同社に限られ、競争を許さないことから、会計法第29条の3第4項に該当するため。（根拠区分二（ロ））</t>
  </si>
  <si>
    <t>5,187,910円
(A)</t>
  </si>
  <si>
    <t>従量料金
＠17,795.8円ほか</t>
  </si>
  <si>
    <t>官報公告等掲載契約　5,846行　ほか5項目</t>
  </si>
  <si>
    <t>独立行政法人国立印刷局
東京都港区虎ノ門２－２－３</t>
  </si>
  <si>
    <t>官報の編集、印刷及びこれらに付帯する事務は、内閣府より独立行政法人国立印刷局に委任されており、競争を許さないことから会計法第29条の3第4項に該当するため。根拠区分：ハ</t>
  </si>
  <si>
    <t>@931円ほか</t>
  </si>
  <si>
    <t>インターネットを使用した国際情報及び記事情報の提供に関する請負契約　一式</t>
  </si>
  <si>
    <t>ダウ・ジョーンズ･ジャパン株式会社
東京都千代田区大手町１－５－１大手町ファーストスクエアイーストタワー１９階</t>
  </si>
  <si>
    <t>航空会社別貨物運賃情報に係るデジタルコンテンツの調達　一式</t>
  </si>
  <si>
    <t>株式会社オーエフシー
東京都品川区東品川２－４－１１</t>
  </si>
  <si>
    <t>令和8年度Magnet AXIOMライセンスの調達　一式</t>
  </si>
  <si>
    <t>クオリティネット株式会社
東京都千代田区東神田２－４－６</t>
  </si>
  <si>
    <t>日経テレコン21の利用　一式</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</si>
  <si>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</si>
  <si>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</si>
  <si>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21について、当該情報を提供することができる唯一の者であって、会計法第29条の３第４項に該当するため。根拠区分：二（ヘ）</t>
  </si>
  <si>
    <t>59,700円ほか一部単価契約</t>
  </si>
  <si>
    <t>令和8年度カウンセリング業務委託　一式</t>
  </si>
  <si>
    <t>株式会社フィスメック
東京都千代田区内神田２－１５－９</t>
  </si>
  <si>
    <t>公募を実施し、申し込みのあった者のうち要件を満たす全ての者と契約したものであり、競争を許さないことから会計法第29条の３第４項に該当するため。</t>
  </si>
  <si>
    <t>@6,600</t>
  </si>
  <si>
    <t>有限会社メディカルハート志津
千葉県佐倉市上志津１６６９ ヴァンベール志津２０３</t>
  </si>
  <si>
    <t>株式会社ヒューマン・タッチ
千葉県船橋市本町７－１０－２
ユニマットガーデンスクエア７Ｆ</t>
  </si>
  <si>
    <t>株式会社アクセライズ
東京都千代田区神田小川町1－５－１</t>
  </si>
  <si>
    <t>コンテナ貨物大型X線検査装置の賃貸借
令和8年4月1日から令和12年6月18日まで</t>
  </si>
  <si>
    <t>Ｓｍｉｔｈｓ　Ｄｅｔｅｃｔｉｏｎ　Ｇｅｒｍａｎｙ　ＧｍｂＨ
東京都千代田大手町１－６－１
三井住ファイナンス＆リース株式会社
東京都千代田区丸の内１－３－２</t>
  </si>
  <si>
    <t>5700150015680
5010401072079</t>
  </si>
  <si>
    <t>令和8年度　国際郵便物税関検査装置の保守請負契約　一式</t>
  </si>
  <si>
    <t>三機工業株式会社
東京都中央区明石町８－１</t>
  </si>
  <si>
    <t>（総価契約分）
13,068,000円
（単価契約分）
＠15,400円ほか</t>
  </si>
  <si>
    <t>令和8年度X線貨物検査装置の年間保守請負契約（区分1）
一式</t>
  </si>
  <si>
    <t>株式会社ＩＨＩ検査計測
東京都品川区南大井６－２５－３</t>
  </si>
  <si>
    <t>（総価契約分）
29,466,800円
（単価契約分）
＠15,306,500円ほか</t>
  </si>
  <si>
    <t>令和8年度X線貨物検査装置の年間保守請負契約（区分2）
一式</t>
  </si>
  <si>
    <t>イービストレード株式会社
東京都千代田区神田多町２－１</t>
  </si>
  <si>
    <t>（総価契約分）
13,131,800円
（単価契約分）
＠2,035,000円ほか</t>
  </si>
  <si>
    <t>令和8年度X線貨物検査装置の年間保守請負契約（区分3）
一式</t>
  </si>
  <si>
    <t>加賀ソルネット株式会社
東京都中央区八丁堀３－２７－１０</t>
  </si>
  <si>
    <t>（総価契約分）
4,400,000円
（単価契約分）
＠2,578,950円ほか</t>
  </si>
  <si>
    <t>新潟空港ターミナルビル施設維持管理業務　一式</t>
  </si>
  <si>
    <t>会計法第29条の3第4項（契約の性質又は目的が競争を許さない場合）
当該契約は民間部分を含むターミナルビル全体を対象とした三者契約（新潟空港ビルディング㈱、官庁、同社）を締結しており、主たる発注者である新潟空港ビルディング㈱が選定した業者が当該業務を遂行できる唯一の業者であり競争を許さないことから会計法第29条の3第4項に該当する。（根拠区分：二（ロ））</t>
  </si>
  <si>
    <t>24,118,600円
(A)</t>
  </si>
  <si>
    <t>令和8年度羽田空港官庁施設における塵芥処理業務
71700kg</t>
  </si>
  <si>
    <t>支出負担行為担当官
東京税関総務部長
松田　真吾
東京都江東区青海２－７－１１
ほか５官署</t>
  </si>
  <si>
    <t>株式会社櫻商会
東京都大田区京浜島２－１４－１１</t>
  </si>
  <si>
    <t>羽田空港から排出される一般廃棄物は同空港内の敷地内で処理することとされており、同敷地内で処理施設を所有している唯一の業者であり競争を許さないことから会計法第29条の３第４項に該当するため。（根拠区分：イ（イ））</t>
  </si>
  <si>
    <t>3,298,200円
(A)</t>
  </si>
  <si>
    <t>＠46円/㎏</t>
  </si>
  <si>
    <t>山形地方合同庁舎ほか2庁舎機械警備業務
一式</t>
  </si>
  <si>
    <t>セコム株式会社
東京都渋谷区神宮前１－５－１</t>
  </si>
  <si>
    <t>業務履行可能な者が契約相手方しかなく競争を許さないことから会計法第29条の３第４項に該当するため。（根拠区分：ロ）</t>
  </si>
  <si>
    <t>大井出張所機械警備業務
一式</t>
  </si>
  <si>
    <t>ＡＬＳＯＫ株式会社
東京都港区元赤坂１－６－６</t>
  </si>
  <si>
    <t>乗用自動車の賃貸借契約（再リース）5台
令和8年4月1日～令和8年10月30日</t>
  </si>
  <si>
    <t>トヨタモビリティサービス株式会社
東京都中央区日本橋浜町２－１２－４</t>
  </si>
  <si>
    <t>乗用自動車の賃貸借契約（再リース）2台
令和8年4月1日～令和9年9月30日</t>
  </si>
  <si>
    <t>埼玉方面事務所賃貸借契約
令和8年4月1日～令和9年3月31日</t>
  </si>
  <si>
    <t>さいたま商工会議所
埼玉県さいたま市浦和区高砂３－１７－１５</t>
  </si>
  <si>
    <t>契約目的や行政効率面に照らして契約物件の立地、規模及び態様は、代替の見当たらないものであり、競争を許さないことから会計法第29条の３第４項に該当するため。根拠区分：ロ</t>
  </si>
  <si>
    <t>Ｘ線検査場賃貸借契約
令和8年4月1日～令和9年3月31日</t>
  </si>
  <si>
    <t>日本通運株式会社フォワーディングビジネスユニット
東京都千代田区神田和泉町２</t>
  </si>
  <si>
    <t>東京外郵出張所事務室賃貸借契約
令和8年4月1日～令和9年3月31日</t>
  </si>
  <si>
    <t>日本郵便株式会社東京支社
東京都江東区東陽５－２９－３０</t>
  </si>
  <si>
    <t>輸出入・港湾関連情報処理システム利用契約　一式</t>
  </si>
  <si>
    <t>輸出入・港湾関連情報処理センター株式会社
東京都港区浜松町１－３－１</t>
  </si>
  <si>
    <t>業務の性質上、業務履行可能な者が1者しかなく競争を許さないことから会計法第29条の3第4項に該当するため。１.（2）①ニ（へ）</t>
  </si>
  <si>
    <t>デジタル・フォレンジック解析機器の調達　一式</t>
  </si>
  <si>
    <t xml:space="preserve">失効情報連携機能に関わる維持管理業務　一式 </t>
  </si>
  <si>
    <t>株式会社ＮＴＴデータ・アイ
東京都新宿区揚場町１－１８</t>
  </si>
  <si>
    <t>住宅地図インターネット検索サービスの提供　一式</t>
  </si>
  <si>
    <t>株式会社ゼンリン
福岡県北九州市小倉北区室町１－１－１</t>
  </si>
  <si>
    <t>モバイルインターネット回線の調達　一式</t>
  </si>
  <si>
    <t>令和8年度出力固定式Ｘ線貨物検査装置の保守業務委託　一式</t>
  </si>
  <si>
    <t>令和8年度出力可変式Ｘ線貨物検査装置の保守業務委託　一式</t>
  </si>
  <si>
    <t>令和8年度車載式Ｘ線貨物検査装置の保守業務委託　一式</t>
  </si>
  <si>
    <t>令和8年度低出力Ｘ線検査装置の保守業務委託　一式</t>
  </si>
  <si>
    <t>株式会社イシダ
京都府京都市左京区聖護院山王町４４</t>
  </si>
  <si>
    <t>預貯金等照会・回答業務のデジタル化に係るサービスの提供業務　一式</t>
  </si>
  <si>
    <t>2,640,000
@11円</t>
  </si>
  <si>
    <t>令和8年度「健康管理支援ソフトウェア」保守業務等　一式</t>
  </si>
  <si>
    <t>ＮＥＣネクサソリューションズ株式会社
東京都港区芝３－２３－１</t>
  </si>
  <si>
    <t>航空会社等が旅客予約情報を作成する際に利用するコード情報の提供業務　一式</t>
  </si>
  <si>
    <t>ＩＮＴＥＲＮＡＴＩＯＮＡＬ　ＡＩＲ　ＴＲＡＮＳＰＯＲＴ　ＡＳＳＯＣＩＡＴＩＯＮ
ＳＳ１３５－８００　ｒｕｅ　ｄｕ　Ｓｑｕａｒｅ－Ｖｉｃｔｏｒｉａ、Ｍｏｎｔｒｅａｌ、ＱＣ、Ｈ３Ｃ　０Ｂ４、Ｃａｎａｄａ</t>
  </si>
  <si>
    <t>Microsoftライセンスの調達　一式</t>
  </si>
  <si>
    <t>令和8年度塵芥処理業務
150,800kg</t>
  </si>
  <si>
    <t>株式会社ナリコー
千葉県成田市三里塚光ケ丘１－１３３１</t>
  </si>
  <si>
    <t>成田国際空港から排出される一般廃棄物を処理できる唯一の業者であり、競争を許さないことから会計法第29条の３第４項に該当するため。(根拠区分：ロ)</t>
  </si>
  <si>
    <t>＠49.5円</t>
  </si>
  <si>
    <t>成田空港合同庁舎昇降機保守
一式</t>
  </si>
  <si>
    <t>日本オーチス・エレベータ株式会社関東支店
埼玉県さいたま市大宮区桜木町１－１１－９</t>
  </si>
  <si>
    <t>5,491,200円
(A)</t>
  </si>
  <si>
    <t>PTB共用部分清掃作業
一式</t>
  </si>
  <si>
    <t>分任支出負担行為担当官
東京税関成田税関支署長
荒巻　英敏
千葉県成田市古込字古込１－１
ほか１官署等</t>
  </si>
  <si>
    <t>成田国際空港の官民共有施設に係る契約手続きは、協定書に基づき成田国際空港株式会社が行うこととなっており、官庁側として応分の負担をするため同社が選定した社と契約する必要があり、競争を許さないことから会計法第29条の３第４項に該当するため。(根拠区分：ロ)</t>
  </si>
  <si>
    <t>PTB共用部分清掃作業（衛生消耗品）（単価契約）
トイレットペーパー31,578巻ほか14品目</t>
  </si>
  <si>
    <t>4,132,227円
(A)</t>
  </si>
  <si>
    <t>＠115.5円ほか</t>
  </si>
  <si>
    <t>第1・第2・第3PTB中央管理室防災監視業務管理運営費用分担契約
一式</t>
  </si>
  <si>
    <t>成田国際空港株式会社
千葉県成田市古込字古込１－１</t>
  </si>
  <si>
    <t>成田国際空港に設置されている中央管理室の管理運営は、協定書に基づき成田国際空港株式会社が行うこととなっており、官庁側として応分の負担をするため同社と契約する必要があり、競争を許さないことから会計法第29条の３第４項に該当するため。(根拠区分：ロ)</t>
  </si>
  <si>
    <t>PTB建築保全業務委託（共有2026）
一式</t>
  </si>
  <si>
    <t>エアポートメンテナンスサービス株式会社
千葉県成田市三里塚字御料牧場１－２</t>
  </si>
  <si>
    <t>PTB諸設備保全業務委託（共有2026）
一式</t>
  </si>
  <si>
    <t>成田国際空港旅客ターミナルビル受変電施設等の使用料及び維持管理費に関する契約
一式</t>
  </si>
  <si>
    <t>当該業務を供給できる唯一の業者であり、競争を許さないことから会計法第29条の３第４項に該当するため。(根拠区分：ロ)</t>
  </si>
  <si>
    <t>空港内統一IDカード保全業務委託（共有）（2026）
一式</t>
  </si>
  <si>
    <t>分任支出負担行為担当官
東京税関成田税関支署長
荒巻　英敏
千葉県成田市古込字古込１－１
ほか３官署等</t>
  </si>
  <si>
    <t>ＮＡＡセーフティサポート株式会社
千葉県成田市古込字古込１－１</t>
  </si>
  <si>
    <t>PTB諸設備保全業務委託交換部品等（2026）単契（共有）
コイル洗浄・ファンランナー洗浄10枚ほか1,070品目</t>
  </si>
  <si>
    <t>＠396,990円ほか</t>
  </si>
  <si>
    <t>第1PTB害虫等生息調査及び駆除作業（共用部分含む）
一式</t>
  </si>
  <si>
    <t>総価契約分21,155円、
単価契約分
＠85円ほか</t>
  </si>
  <si>
    <t>第2PTB害虫等生息調査及び駆除作業（共用部分含む）
一式</t>
  </si>
  <si>
    <t>株式会社環境コントロールセンター
千葉県千葉市中央区宮崎１－２２－１０</t>
  </si>
  <si>
    <t>総価契約分37,631円、
単価契約分
＠33円ほか</t>
  </si>
  <si>
    <t>一般廃棄物処理作業（共用部分含む）（単価契約）
6,842.549kg</t>
  </si>
  <si>
    <t>成田国際空港旅客ターミナルビルの建物及び設備のうち官民共用部分に係る修理、部品取替、保守点検等の契約事務費に関する契約
一式</t>
  </si>
  <si>
    <t>成田国際空港の官民共有施設に係る契約は、協定書に基づき成田国際空港株式会社が行うこととなっており、同社に契約事務費を支払う必要があり、競争を許さないことから会計法第29条の３第４項に該当するため。(根拠区分：ロ)</t>
  </si>
  <si>
    <t xml:space="preserve">
令和8年度3次元（3D）画像解析X線CTスキャン検査装置保守
一式
</t>
  </si>
  <si>
    <t>令和8年度成田空港内密輸入防止啓蒙等の動画放映業務
一式</t>
  </si>
  <si>
    <t>株式会社グリーンポート・エージェンシー
千葉県成田市古込字古込１－１</t>
  </si>
  <si>
    <t>令和8年度フライト情報提供業務　
一式</t>
  </si>
  <si>
    <t>空港情報通信株式会社
千葉県成田市古込字古込１－１</t>
  </si>
  <si>
    <t>建物賃貸借契約（第3貨物ビル・FDX）
令和8年4月1日～令和9年3月31日</t>
  </si>
  <si>
    <t>フェデラルエクスプレスジャパン合同会社
千葉県千葉市美浜区中瀬２－６－１</t>
  </si>
  <si>
    <t>成田国際空港内における供給および通信網の使用に関する契約
一式</t>
  </si>
  <si>
    <t>総価契約分
575,356,170円
単価契約分
@40.45円/KWｈほか</t>
  </si>
  <si>
    <t>成田国際空港内における供給に関する契約
一式</t>
  </si>
  <si>
    <t>株式会社Green Energy Frontier
千葉県佐倉市栄町２１－１</t>
  </si>
  <si>
    <t>@8.7659円/MJほか</t>
  </si>
  <si>
    <t>成田国際空港内における供給に関する契約（共有）
一式</t>
  </si>
  <si>
    <t>総価契約分
23,886,792円
単価契約分
@40.45円/KWｈほか</t>
  </si>
  <si>
    <t>税関用到着ボード使用料に関する契約
一式</t>
  </si>
  <si>
    <t>成田国際空港南部第1官庁ビル建物賃貸借契約
令和8年4月1日～令和9年3月31日</t>
  </si>
  <si>
    <t>成田国際空港南部第1官庁ビル附帯施設の使用に関する契約
令和8年4月1日～令和9年3月31日</t>
  </si>
  <si>
    <t>土地賃貸借契約（成田空港合同庁舎）
令和8年4月1日～令和9年3月31日</t>
  </si>
  <si>
    <t>成田国際空港第2旅客ターミナルにおけるX線CTスキャン検査装置用BHSコンベアの使用料及び維持管理費に関する契約　
一式</t>
  </si>
  <si>
    <t>成田国際空港第1旅客ターミナルビルにおける出発ロビーへの私有財産の設置及び使用に関する契約
令和8年4月1日～令和9年3月31日</t>
  </si>
  <si>
    <t>成田国際空港第2旅客ターミナルビル建物賃貸借契約
令和8年4月1日～令和9年3月31日</t>
  </si>
  <si>
    <t>成田国際空港第3旅客ターミナルビルにおける国際線到着エリアへの私有財産の設置及び使用に関する契約
令和8年4月1日～令和9年3月31日</t>
  </si>
  <si>
    <t>異物の体内隠匿が疑われる入国旅客等に対する画像診断（単価契約）
一式</t>
  </si>
  <si>
    <t>国際医療福祉大学成田病院
千葉県成田市畑ケ田８５２</t>
  </si>
  <si>
    <t>「厚生労働省告示（健康保険法の規定による療養に要する費用の額の算定方法）別表第一　医療報酬点数表」に定める点数を基に算出された金額であり、競争に付することができないことから、会計法第29条の3第4項に該当するため(根拠区分：ロ)</t>
  </si>
  <si>
    <t>＠33円/点</t>
  </si>
  <si>
    <t>成田国際空港第1旅客ターミナルビル建物賃貸借契約
令和8年4月1日～令和9年3月31日</t>
  </si>
  <si>
    <t>令和8年度企業情報提供等及び企業情報信用調査報告の提供に関する請負契約
メンテナンス料金10,001件目～100,000件目　ほか13項目</t>
  </si>
  <si>
    <t>株式会社帝国データバンク
東京都港区南青山２－５－２０</t>
  </si>
  <si>
    <t>税関保有のビッグデータの解析の高度化に関する実証実験　一式</t>
  </si>
  <si>
    <t>マッキンゼー・アンド・カンパニー・インコーポレイテッド・ジャパン
東京都港区六本木１－９－１０　アークヒルズ仙石山森タワー３２階</t>
  </si>
  <si>
    <t>公告による企画案募集の結果、契約相手方の提案内容が期待する最も優秀なものとして選定され、契約価格の競争による契約相手方の選定を許さなかったことから会計法第29条の３第４項に該当するため。</t>
  </si>
  <si>
    <t>税関業務における生成AIの活用に関する調査研究及び実証実験　一式</t>
  </si>
  <si>
    <t>成田国際空港第1旅客ターミナルビルにおける国際線到着エリアへの私有財産の設置及び使用に関する契約
令和8年4月23日～令和9年3月31日</t>
  </si>
  <si>
    <t>成田国際空港第2旅客ターミナルビルにおける国際線到着エリアへの私有財産の設置及び使用に関する契約
令和8年4月21日～令和9年3月31日</t>
  </si>
  <si>
    <t>大規模データ活用のための高性能パソコンの購入　ノート型パソコン14台</t>
  </si>
  <si>
    <t>新日本エンジニアリング株式会社
東京都八王子市高倉町５０－１６</t>
  </si>
  <si>
    <t>一般競争入札において入札者がいない又は再度の入札を実施しても、落札者となるべき者がいないことから、会計法第29条の３第５項及び予決令第99条の２に該当するため。</t>
  </si>
  <si>
    <t>AI-OCRによる国際郵便物の税関告知書読取概念実証　一式</t>
  </si>
  <si>
    <t>株式会社東芝
神奈川県川崎市幸区堀川町７２－３４</t>
  </si>
  <si>
    <t>大型X線検査装置のAI画像解析支援機能の導入に向けた概念実証　一式</t>
  </si>
  <si>
    <t>税関検査場電子申告ゲート関連機器（キオスク端末及びゲート端末）の更新及び設置　一式</t>
  </si>
  <si>
    <t>山形地方合同庁舎ほか7庁舎自家用電気工作物保安管理業務　一式</t>
  </si>
  <si>
    <t>株式会社山形環境エンジニアリング
山形県寒河江市高田３－１１０番地の１</t>
  </si>
  <si>
    <t xml:space="preserve">分担契約
契約総額
1,735,800円
</t>
    <rPh sb="0" eb="2">
      <t>ブンタン</t>
    </rPh>
    <rPh sb="2" eb="4">
      <t>ケイヤク</t>
    </rPh>
    <rPh sb="5" eb="7">
      <t>ケイヤク</t>
    </rPh>
    <rPh sb="7" eb="9">
      <t>ソウガク</t>
    </rPh>
    <rPh sb="19" eb="20">
      <t>エン</t>
    </rPh>
    <phoneticPr fontId="3"/>
  </si>
  <si>
    <t>単価契約
調達予定総額
165,948,240円
分担契約
分担予定額
91,459,874円</t>
    <rPh sb="0" eb="4">
      <t>タンカケイヤク</t>
    </rPh>
    <rPh sb="5" eb="11">
      <t>チョウタツヨテイソウガク</t>
    </rPh>
    <rPh sb="23" eb="24">
      <t>エン</t>
    </rPh>
    <rPh sb="25" eb="29">
      <t>ブンタンケイヤク</t>
    </rPh>
    <rPh sb="30" eb="35">
      <t>ブンタンヨテイガク</t>
    </rPh>
    <phoneticPr fontId="3"/>
  </si>
  <si>
    <t>単価契約
調達予定総額
43,626,944円
分担契約
分担予定額
15,654,958円</t>
    <rPh sb="0" eb="4">
      <t>タンカケイヤク</t>
    </rPh>
    <rPh sb="5" eb="11">
      <t>チョウタツヨテイソウガク</t>
    </rPh>
    <rPh sb="22" eb="23">
      <t>エン</t>
    </rPh>
    <rPh sb="24" eb="28">
      <t>ブンタンケイヤク</t>
    </rPh>
    <rPh sb="29" eb="34">
      <t>ブンタンヨテイガク</t>
    </rPh>
    <phoneticPr fontId="3"/>
  </si>
  <si>
    <t>単価契約
調達予定総額
3,432,000円</t>
    <phoneticPr fontId="3"/>
  </si>
  <si>
    <t>単価契約
調達予定総額
2,514,238円</t>
    <phoneticPr fontId="3"/>
  </si>
  <si>
    <t>分担契約
契約総額
458,040,000円</t>
    <rPh sb="0" eb="2">
      <t>ブンタン</t>
    </rPh>
    <rPh sb="2" eb="4">
      <t>ケイヤク</t>
    </rPh>
    <rPh sb="5" eb="7">
      <t>ケイヤク</t>
    </rPh>
    <rPh sb="7" eb="9">
      <t>ソウガク</t>
    </rPh>
    <rPh sb="21" eb="22">
      <t>エン</t>
    </rPh>
    <phoneticPr fontId="3"/>
  </si>
  <si>
    <t>単価契約
調達予定総額
310,127,433円
分担契約
分担予定額
155,063,716円</t>
    <rPh sb="0" eb="4">
      <t>タンカケイヤク</t>
    </rPh>
    <rPh sb="5" eb="11">
      <t>チョウタツヨテイソウガク</t>
    </rPh>
    <rPh sb="23" eb="24">
      <t>エン</t>
    </rPh>
    <rPh sb="25" eb="29">
      <t>ブンタンケイヤク</t>
    </rPh>
    <rPh sb="30" eb="35">
      <t>ブンタンヨテイガク</t>
    </rPh>
    <phoneticPr fontId="3"/>
  </si>
  <si>
    <t>単価契約
調達予定総額
7,653,360円</t>
    <phoneticPr fontId="3"/>
  </si>
  <si>
    <t>分担契約
契約総額
3,564,000円</t>
    <rPh sb="0" eb="2">
      <t>ブンタン</t>
    </rPh>
    <rPh sb="2" eb="4">
      <t>ケイヤク</t>
    </rPh>
    <rPh sb="5" eb="7">
      <t>ケイヤク</t>
    </rPh>
    <rPh sb="7" eb="9">
      <t>ソウガク</t>
    </rPh>
    <rPh sb="19" eb="20">
      <t>エン</t>
    </rPh>
    <phoneticPr fontId="3"/>
  </si>
  <si>
    <t>単価契約
調達予定総額
5,787,001円</t>
    <phoneticPr fontId="3"/>
  </si>
  <si>
    <t>単価契約
調達予定総額
4,391,380円</t>
    <phoneticPr fontId="3"/>
  </si>
  <si>
    <t>単価契約
調達予定総額
14,266,868円</t>
    <phoneticPr fontId="3"/>
  </si>
  <si>
    <t>単価契約
調達予定総額
5,060,488円</t>
    <phoneticPr fontId="3"/>
  </si>
  <si>
    <t>単価契約
調達予定総額
28,485,776円</t>
    <phoneticPr fontId="3"/>
  </si>
  <si>
    <t>単価契約
調達予定総額
7,145,176円</t>
    <phoneticPr fontId="3"/>
  </si>
  <si>
    <t>単価契約
調達予定総額
11,295,900円</t>
    <phoneticPr fontId="3"/>
  </si>
  <si>
    <t>分担契約
契約総額
212,300,000円</t>
    <rPh sb="0" eb="2">
      <t>ブンタン</t>
    </rPh>
    <rPh sb="2" eb="4">
      <t>ケイヤク</t>
    </rPh>
    <rPh sb="5" eb="7">
      <t>ケイヤク</t>
    </rPh>
    <rPh sb="7" eb="9">
      <t>ソウガク</t>
    </rPh>
    <rPh sb="21" eb="22">
      <t>エン</t>
    </rPh>
    <phoneticPr fontId="3"/>
  </si>
  <si>
    <t>分担契約
契約総額
4,990,700円</t>
    <rPh sb="0" eb="2">
      <t>ブンタン</t>
    </rPh>
    <rPh sb="2" eb="4">
      <t>ケイヤク</t>
    </rPh>
    <rPh sb="5" eb="7">
      <t>ケイヤク</t>
    </rPh>
    <rPh sb="7" eb="9">
      <t>ソウガク</t>
    </rPh>
    <rPh sb="19" eb="20">
      <t>エン</t>
    </rPh>
    <phoneticPr fontId="3"/>
  </si>
  <si>
    <t>単価契約
調達予定総額
21,694,200円</t>
    <phoneticPr fontId="3"/>
  </si>
  <si>
    <t>単価契約
調達予定総額
63,685,160円</t>
    <phoneticPr fontId="3"/>
  </si>
  <si>
    <t>分担契約
契約総額
99,287,501円</t>
    <rPh sb="0" eb="2">
      <t>ブンタン</t>
    </rPh>
    <rPh sb="2" eb="4">
      <t>ケイヤク</t>
    </rPh>
    <rPh sb="5" eb="7">
      <t>ケイヤク</t>
    </rPh>
    <rPh sb="7" eb="9">
      <t>ソウガク</t>
    </rPh>
    <rPh sb="20" eb="21">
      <t>エン</t>
    </rPh>
    <phoneticPr fontId="3"/>
  </si>
  <si>
    <t>分担契約
契約総額
3,850,000円</t>
    <rPh sb="0" eb="2">
      <t>ブンタン</t>
    </rPh>
    <rPh sb="2" eb="4">
      <t>ケイヤク</t>
    </rPh>
    <rPh sb="5" eb="7">
      <t>ケイヤク</t>
    </rPh>
    <rPh sb="7" eb="9">
      <t>ソウガク</t>
    </rPh>
    <rPh sb="19" eb="20">
      <t>エン</t>
    </rPh>
    <phoneticPr fontId="3"/>
  </si>
  <si>
    <t>分担契約
契約総額
5,7671,460円</t>
    <rPh sb="0" eb="2">
      <t>ブンタン</t>
    </rPh>
    <rPh sb="2" eb="4">
      <t>ケイヤク</t>
    </rPh>
    <rPh sb="5" eb="7">
      <t>ケイヤク</t>
    </rPh>
    <rPh sb="7" eb="9">
      <t>ソウガク</t>
    </rPh>
    <rPh sb="20" eb="21">
      <t>エン</t>
    </rPh>
    <phoneticPr fontId="3"/>
  </si>
  <si>
    <t>分担契約
契約総額
263,780,000円</t>
    <rPh sb="0" eb="2">
      <t>ブンタン</t>
    </rPh>
    <rPh sb="2" eb="4">
      <t>ケイヤク</t>
    </rPh>
    <rPh sb="5" eb="7">
      <t>ケイヤク</t>
    </rPh>
    <rPh sb="7" eb="9">
      <t>ソウガク</t>
    </rPh>
    <rPh sb="21" eb="22">
      <t>エン</t>
    </rPh>
    <phoneticPr fontId="3"/>
  </si>
  <si>
    <t>分担契約
契約総額
22,990,000円</t>
    <rPh sb="0" eb="2">
      <t>ブンタン</t>
    </rPh>
    <rPh sb="2" eb="4">
      <t>ケイヤク</t>
    </rPh>
    <rPh sb="5" eb="7">
      <t>ケイヤク</t>
    </rPh>
    <rPh sb="7" eb="9">
      <t>ソウガク</t>
    </rPh>
    <rPh sb="20" eb="21">
      <t>エン</t>
    </rPh>
    <phoneticPr fontId="3"/>
  </si>
  <si>
    <t>分担契約
契約総額
373,981,696円</t>
    <rPh sb="0" eb="2">
      <t>ブンタン</t>
    </rPh>
    <rPh sb="5" eb="7">
      <t>ケイヤク</t>
    </rPh>
    <rPh sb="7" eb="9">
      <t>ソウガクケイヤク</t>
    </rPh>
    <phoneticPr fontId="3"/>
  </si>
  <si>
    <t>単価契約
調達予定総額
57,918,621円
分担契約</t>
    <rPh sb="0" eb="4">
      <t>タンカケイヤク</t>
    </rPh>
    <rPh sb="5" eb="11">
      <t>チョウタツヨテイソウガク</t>
    </rPh>
    <rPh sb="22" eb="23">
      <t>エン</t>
    </rPh>
    <rPh sb="24" eb="28">
      <t>ブンタンケイヤク</t>
    </rPh>
    <phoneticPr fontId="3"/>
  </si>
  <si>
    <t>分担契約
契約総額
100,962,026円</t>
    <rPh sb="0" eb="2">
      <t>ブンタン</t>
    </rPh>
    <rPh sb="5" eb="7">
      <t>ケイヤク</t>
    </rPh>
    <rPh sb="7" eb="9">
      <t>ソウガクケイヤク</t>
    </rPh>
    <phoneticPr fontId="3"/>
  </si>
  <si>
    <t>単価契約
調達予定総額
7,289,656円
分担契約</t>
    <rPh sb="0" eb="4">
      <t>タンカケイヤク</t>
    </rPh>
    <rPh sb="5" eb="11">
      <t>チョウタツヨテイソウガク</t>
    </rPh>
    <rPh sb="21" eb="22">
      <t>エン</t>
    </rPh>
    <rPh sb="23" eb="27">
      <t>ブンタンケイヤク</t>
    </rPh>
    <phoneticPr fontId="3"/>
  </si>
  <si>
    <t>単価契約
調達予定総額
10,161,005円
分担契約</t>
    <rPh sb="0" eb="4">
      <t>タンカケイヤク</t>
    </rPh>
    <rPh sb="5" eb="11">
      <t>チョウタツヨテイソウガク</t>
    </rPh>
    <rPh sb="22" eb="23">
      <t>エン</t>
    </rPh>
    <rPh sb="24" eb="28">
      <t>ブンタンケイヤク</t>
    </rPh>
    <phoneticPr fontId="3"/>
  </si>
  <si>
    <t>分担契約
契約総額
192,390,000円</t>
    <rPh sb="0" eb="2">
      <t>ブンタン</t>
    </rPh>
    <rPh sb="5" eb="7">
      <t>ケイヤク</t>
    </rPh>
    <rPh sb="7" eb="9">
      <t>ソウガクケイヤク</t>
    </rPh>
    <phoneticPr fontId="3"/>
  </si>
  <si>
    <t>分担契約
契約総額
40,788,000円</t>
    <rPh sb="0" eb="2">
      <t>ブンタン</t>
    </rPh>
    <rPh sb="5" eb="7">
      <t>ケイヤク</t>
    </rPh>
    <rPh sb="7" eb="9">
      <t>ソウガクケイヤク</t>
    </rPh>
    <phoneticPr fontId="3"/>
  </si>
  <si>
    <t>分担契約
契約総額
10,747,000円</t>
    <rPh sb="0" eb="2">
      <t>ブンタン</t>
    </rPh>
    <rPh sb="5" eb="7">
      <t>ケイヤク</t>
    </rPh>
    <rPh sb="7" eb="9">
      <t>ソウガクケイヤク</t>
    </rPh>
    <phoneticPr fontId="3"/>
  </si>
  <si>
    <t>単価契約
調達予定総額
2,972,750円
分担契約</t>
    <rPh sb="0" eb="4">
      <t>タンカケイヤク</t>
    </rPh>
    <rPh sb="5" eb="11">
      <t>チョウタツヨテイソウガク</t>
    </rPh>
    <rPh sb="21" eb="22">
      <t>エン</t>
    </rPh>
    <rPh sb="23" eb="27">
      <t>ブンタンケイヤク</t>
    </rPh>
    <phoneticPr fontId="3"/>
  </si>
  <si>
    <t>分担契約
契約総額
46,728,000円</t>
    <rPh sb="0" eb="2">
      <t>ブンタン</t>
    </rPh>
    <rPh sb="5" eb="7">
      <t>ケイヤク</t>
    </rPh>
    <rPh sb="7" eb="9">
      <t>ソウガクケイヤク</t>
    </rPh>
    <phoneticPr fontId="3"/>
  </si>
  <si>
    <t>単価契約
調達予定総額
18,321,474円</t>
    <rPh sb="0" eb="4">
      <t>タンカケイヤク</t>
    </rPh>
    <rPh sb="5" eb="11">
      <t>チョウタツヨテイソウガク</t>
    </rPh>
    <rPh sb="22" eb="23">
      <t>エン</t>
    </rPh>
    <phoneticPr fontId="3"/>
  </si>
  <si>
    <t>単価契約
調達予定総額
11,497,200円</t>
    <rPh sb="0" eb="4">
      <t>タンカケイヤク</t>
    </rPh>
    <rPh sb="5" eb="11">
      <t>チョウタツヨテイソウガク</t>
    </rPh>
    <rPh sb="22" eb="23">
      <t>エン</t>
    </rPh>
    <phoneticPr fontId="3"/>
  </si>
  <si>
    <t>単価契約
調達予定総額
2,966,040円</t>
    <rPh sb="0" eb="4">
      <t>タンカケイヤク</t>
    </rPh>
    <rPh sb="5" eb="11">
      <t>チョウタツヨテイソウガク</t>
    </rPh>
    <rPh sb="21" eb="22">
      <t>エン</t>
    </rPh>
    <phoneticPr fontId="3"/>
  </si>
  <si>
    <t>単価契約
調達予定総額
4,288,647円(B)
分担契約
分担予定額4,169,895円</t>
    <rPh sb="0" eb="4">
      <t>タンカケイヤク</t>
    </rPh>
    <rPh sb="5" eb="11">
      <t>チョウタツヨテイソウガク</t>
    </rPh>
    <rPh sb="21" eb="22">
      <t>エン</t>
    </rPh>
    <rPh sb="26" eb="30">
      <t>ブンタンケイヤク</t>
    </rPh>
    <phoneticPr fontId="3"/>
  </si>
  <si>
    <t>分担契約
契約総額
18,480,000円</t>
    <rPh sb="0" eb="2">
      <t>ブンタン</t>
    </rPh>
    <rPh sb="5" eb="7">
      <t>ケイヤク</t>
    </rPh>
    <rPh sb="7" eb="9">
      <t>ソウガクケイヤク</t>
    </rPh>
    <phoneticPr fontId="3"/>
  </si>
  <si>
    <t>分担契約
契約総額
21,780,000円</t>
    <rPh sb="0" eb="2">
      <t>ブンタン</t>
    </rPh>
    <rPh sb="5" eb="7">
      <t>ケイヤク</t>
    </rPh>
    <rPh sb="7" eb="9">
      <t>ソウガクケイヤク</t>
    </rPh>
    <phoneticPr fontId="3"/>
  </si>
  <si>
    <t>分担契約
契約総額
272,058,700円</t>
    <rPh sb="0" eb="2">
      <t>ブンタン</t>
    </rPh>
    <rPh sb="5" eb="7">
      <t>ケイヤク</t>
    </rPh>
    <rPh sb="7" eb="9">
      <t>ソウガクケイヤク</t>
    </rPh>
    <phoneticPr fontId="3"/>
  </si>
  <si>
    <t>単価契約
調達予定総額
6,415,200円</t>
    <rPh sb="0" eb="4">
      <t>タンカケイヤク</t>
    </rPh>
    <rPh sb="5" eb="11">
      <t>チョウタツヨテイソウガク</t>
    </rPh>
    <rPh sb="21" eb="22">
      <t>エン</t>
    </rPh>
    <phoneticPr fontId="3"/>
  </si>
  <si>
    <t>単価契約
調達予定総額
3,137,814円</t>
    <rPh sb="0" eb="4">
      <t>タンカケイヤク</t>
    </rPh>
    <rPh sb="5" eb="11">
      <t>チョウタツヨテイソウガク</t>
    </rPh>
    <rPh sb="21" eb="22">
      <t>エン</t>
    </rPh>
    <phoneticPr fontId="3"/>
  </si>
  <si>
    <t>単価契約
調達予定総額
295,420,589円</t>
    <rPh sb="0" eb="4">
      <t>タンカケイヤク</t>
    </rPh>
    <rPh sb="5" eb="11">
      <t>チョウタツヨテイソウガク</t>
    </rPh>
    <rPh sb="23" eb="24">
      <t>エン</t>
    </rPh>
    <phoneticPr fontId="3"/>
  </si>
  <si>
    <t>単価契約
調達予定総額
28,433,427円
分担契約
分担予定額14,216,713円</t>
    <rPh sb="0" eb="4">
      <t>タンカケイヤク</t>
    </rPh>
    <rPh sb="5" eb="11">
      <t>チョウタツヨテイソウガク</t>
    </rPh>
    <rPh sb="22" eb="23">
      <t>エン</t>
    </rPh>
    <rPh sb="24" eb="28">
      <t>ブンタンケイヤク</t>
    </rPh>
    <phoneticPr fontId="3"/>
  </si>
  <si>
    <t>単価契約
調達予定総額
6,288,810円</t>
    <rPh sb="0" eb="4">
      <t>タンカケイヤク</t>
    </rPh>
    <rPh sb="5" eb="11">
      <t>チョウタツヨテイソウガク</t>
    </rPh>
    <rPh sb="21" eb="22">
      <t>エン</t>
    </rPh>
    <phoneticPr fontId="3"/>
  </si>
  <si>
    <t>単価契約
調達予定総額
6,982,756円</t>
    <rPh sb="0" eb="4">
      <t>タンカケイヤク</t>
    </rPh>
    <rPh sb="5" eb="11">
      <t>チョウタツヨテイソウガク</t>
    </rPh>
    <rPh sb="21" eb="22">
      <t>エン</t>
    </rPh>
    <phoneticPr fontId="3"/>
  </si>
  <si>
    <t>単価契約
調達予定総額
3,162,500円
分担契約
分担予定額1,475,623円</t>
    <rPh sb="0" eb="4">
      <t>タンカケイヤク</t>
    </rPh>
    <rPh sb="5" eb="11">
      <t>チョウタツヨテイソウガク</t>
    </rPh>
    <rPh sb="21" eb="22">
      <t>エン</t>
    </rPh>
    <rPh sb="23" eb="27">
      <t>ブンタンケイヤク</t>
    </rPh>
    <phoneticPr fontId="3"/>
  </si>
  <si>
    <t>単価契約
調達予定総額
8,216,835円</t>
    <rPh sb="0" eb="4">
      <t>タンカケイヤク</t>
    </rPh>
    <rPh sb="5" eb="11">
      <t>チョウタツヨテイソウガク</t>
    </rPh>
    <rPh sb="21" eb="22">
      <t>エン</t>
    </rPh>
    <phoneticPr fontId="3"/>
  </si>
  <si>
    <t>単価契約
調達予定総額
17,104,890円
分担契約
分担予定額10,829,258円</t>
    <rPh sb="0" eb="4">
      <t>タンカケイヤク</t>
    </rPh>
    <rPh sb="5" eb="11">
      <t>チョウタツヨテイソウガク</t>
    </rPh>
    <rPh sb="22" eb="23">
      <t>エン</t>
    </rPh>
    <rPh sb="24" eb="28">
      <t>ブンタンケイヤク</t>
    </rPh>
    <phoneticPr fontId="3"/>
  </si>
  <si>
    <t>単価契約
調達予定総額
2,599,146円</t>
    <rPh sb="0" eb="4">
      <t>タンカケイヤク</t>
    </rPh>
    <rPh sb="5" eb="11">
      <t>チョウタツヨテイソウガク</t>
    </rPh>
    <rPh sb="21" eb="22">
      <t>エン</t>
    </rPh>
    <phoneticPr fontId="3"/>
  </si>
  <si>
    <t>単価契約
調達予定総額
10,448,911円</t>
    <rPh sb="0" eb="4">
      <t>タンカケイヤク</t>
    </rPh>
    <rPh sb="5" eb="11">
      <t>チョウタツヨテイソウガク</t>
    </rPh>
    <rPh sb="22" eb="23">
      <t>エン</t>
    </rPh>
    <phoneticPr fontId="3"/>
  </si>
  <si>
    <t>単価契約
調達予定総額
4,002,196円</t>
    <rPh sb="0" eb="4">
      <t>タンカケイヤク</t>
    </rPh>
    <rPh sb="5" eb="11">
      <t>チョウタツヨテイソウガク</t>
    </rPh>
    <rPh sb="21" eb="22">
      <t>エン</t>
    </rPh>
    <phoneticPr fontId="3"/>
  </si>
  <si>
    <t>単価契約
調達予定総額
6,154,676円</t>
    <rPh sb="0" eb="4">
      <t>タンカケイヤク</t>
    </rPh>
    <rPh sb="5" eb="11">
      <t>チョウタツヨテイソウガク</t>
    </rPh>
    <rPh sb="21" eb="22">
      <t>エン</t>
    </rPh>
    <phoneticPr fontId="3"/>
  </si>
  <si>
    <t>単価契約
調達予定総額
13,643,520円
分担契約
分担予定額1,731,840円</t>
    <rPh sb="0" eb="4">
      <t>タンカケイヤク</t>
    </rPh>
    <rPh sb="5" eb="11">
      <t>チョウタツヨテイソウガク</t>
    </rPh>
    <rPh sb="22" eb="23">
      <t>エン</t>
    </rPh>
    <rPh sb="24" eb="28">
      <t>ブンタンケイヤク</t>
    </rPh>
    <phoneticPr fontId="3"/>
  </si>
  <si>
    <t>単価契約
調達予定総額
5,818,527円</t>
    <rPh sb="0" eb="4">
      <t>タンカケイヤク</t>
    </rPh>
    <rPh sb="5" eb="11">
      <t>チョウタツヨテイソウガク</t>
    </rPh>
    <rPh sb="21" eb="22">
      <t>エン</t>
    </rPh>
    <phoneticPr fontId="3"/>
  </si>
  <si>
    <t>単価契約
調達予定総額
20,256,357円
分担契約
分担予定額11,369,056円</t>
    <rPh sb="0" eb="4">
      <t>タンカケイヤク</t>
    </rPh>
    <rPh sb="5" eb="11">
      <t>チョウタツヨテイソウガク</t>
    </rPh>
    <rPh sb="22" eb="23">
      <t>エン</t>
    </rPh>
    <rPh sb="24" eb="28">
      <t>ブンタンケイヤク</t>
    </rPh>
    <phoneticPr fontId="3"/>
  </si>
  <si>
    <t>単価契約
調達予定総額
150,919,340円</t>
    <rPh sb="0" eb="4">
      <t>タンカケイヤク</t>
    </rPh>
    <rPh sb="5" eb="11">
      <t>チョウタツヨテイソウガク</t>
    </rPh>
    <rPh sb="23" eb="24">
      <t>エン</t>
    </rPh>
    <phoneticPr fontId="3"/>
  </si>
  <si>
    <t>単価契約
調達予定総額
31,200,032円(B)
分担契約
分担予定額19,505,172円</t>
    <rPh sb="0" eb="4">
      <t>タンカケイヤク</t>
    </rPh>
    <rPh sb="5" eb="11">
      <t>チョウタツヨテイソウガク</t>
    </rPh>
    <rPh sb="22" eb="23">
      <t>エン</t>
    </rPh>
    <rPh sb="27" eb="31">
      <t>ブンタンケイヤク</t>
    </rPh>
    <phoneticPr fontId="3"/>
  </si>
  <si>
    <t>単価契約
調達予定総額
322,428,684円(B)
分担契約
分担予定額184,443,888円</t>
    <rPh sb="0" eb="4">
      <t>タンカケイヤク</t>
    </rPh>
    <rPh sb="5" eb="11">
      <t>チョウタツヨテイソウガク</t>
    </rPh>
    <rPh sb="23" eb="24">
      <t>エン</t>
    </rPh>
    <rPh sb="28" eb="32">
      <t>ブンタンケイヤク</t>
    </rPh>
    <phoneticPr fontId="3"/>
  </si>
  <si>
    <t>単価契約
調達予定総額
263,289,119円(B)
分担契約
分担予定額
111,273,610円</t>
    <rPh sb="0" eb="4">
      <t>タンカケイヤク</t>
    </rPh>
    <rPh sb="5" eb="11">
      <t>チョウタツヨテイソウガク</t>
    </rPh>
    <rPh sb="23" eb="24">
      <t>エン</t>
    </rPh>
    <rPh sb="28" eb="32">
      <t>ブンタンケイヤク</t>
    </rPh>
    <phoneticPr fontId="3"/>
  </si>
  <si>
    <t>単価契約
調達予定総額
38,661,224円(B)
分担契約
分担予定額
26,028,368円</t>
    <rPh sb="0" eb="4">
      <t>タンカケイヤク</t>
    </rPh>
    <rPh sb="5" eb="11">
      <t>チョウタツヨテイソウガク</t>
    </rPh>
    <rPh sb="22" eb="23">
      <t>エン</t>
    </rPh>
    <rPh sb="27" eb="31">
      <t>ブンタンケイヤク</t>
    </rPh>
    <phoneticPr fontId="3"/>
  </si>
  <si>
    <t>単価契約
調達予定総額
86,665,647円(B)
分担契約
分担予定額
70,527,070円</t>
    <rPh sb="0" eb="4">
      <t>タンカケイヤク</t>
    </rPh>
    <rPh sb="5" eb="11">
      <t>チョウタツヨテイソウガク</t>
    </rPh>
    <rPh sb="22" eb="23">
      <t>エン</t>
    </rPh>
    <rPh sb="27" eb="31">
      <t>ブンタンケイヤク</t>
    </rPh>
    <phoneticPr fontId="3"/>
  </si>
  <si>
    <t>単価契約
調達予定総額
5,187,910円(B)
分担契約
分担予定額
4,085,998円</t>
    <rPh sb="0" eb="4">
      <t>タンカケイヤク</t>
    </rPh>
    <rPh sb="5" eb="11">
      <t>チョウタツヨテイソウガク</t>
    </rPh>
    <rPh sb="21" eb="22">
      <t>エン</t>
    </rPh>
    <rPh sb="26" eb="30">
      <t>ブンタンケイヤク</t>
    </rPh>
    <phoneticPr fontId="3"/>
  </si>
  <si>
    <t>単価契約
調達予定総額
6,016,263円</t>
    <rPh sb="0" eb="4">
      <t>タンカケイヤク</t>
    </rPh>
    <rPh sb="5" eb="11">
      <t>チョウタツヨテイソウガク</t>
    </rPh>
    <rPh sb="21" eb="22">
      <t>エン</t>
    </rPh>
    <phoneticPr fontId="3"/>
  </si>
  <si>
    <t>単価契約
調達予定総額
3,761,268円
分担契約
分担予定額
59,700円</t>
    <rPh sb="0" eb="4">
      <t>タンカケイヤク</t>
    </rPh>
    <rPh sb="5" eb="11">
      <t>チョウタツヨテイソウガク</t>
    </rPh>
    <rPh sb="21" eb="22">
      <t>エン</t>
    </rPh>
    <rPh sb="23" eb="27">
      <t>ブンタンケイヤク</t>
    </rPh>
    <phoneticPr fontId="3"/>
  </si>
  <si>
    <t>単価契約
調達予定総額
6,428,400円</t>
    <rPh sb="0" eb="4">
      <t>タンカケイヤク</t>
    </rPh>
    <rPh sb="5" eb="11">
      <t>チョウタツヨテイソウガク</t>
    </rPh>
    <rPh sb="21" eb="22">
      <t>エン</t>
    </rPh>
    <phoneticPr fontId="3"/>
  </si>
  <si>
    <t>単価契約
調達予定総額
14,344,000円</t>
    <rPh sb="0" eb="4">
      <t>タンカケイヤク</t>
    </rPh>
    <rPh sb="5" eb="11">
      <t>チョウタツヨテイソウガク</t>
    </rPh>
    <rPh sb="22" eb="23">
      <t>エン</t>
    </rPh>
    <phoneticPr fontId="3"/>
  </si>
  <si>
    <t>単価契約
調達予定総額
117,201,304円</t>
    <rPh sb="0" eb="4">
      <t>タンカケイヤク</t>
    </rPh>
    <rPh sb="5" eb="11">
      <t>チョウタツヨテイソウガク</t>
    </rPh>
    <rPh sb="23" eb="24">
      <t>エン</t>
    </rPh>
    <phoneticPr fontId="3"/>
  </si>
  <si>
    <t>単価契約
調達予定総額
29,518,280円</t>
    <rPh sb="0" eb="4">
      <t>タンカケイヤク</t>
    </rPh>
    <rPh sb="5" eb="11">
      <t>チョウタツヨテイソウガク</t>
    </rPh>
    <rPh sb="22" eb="23">
      <t>エン</t>
    </rPh>
    <phoneticPr fontId="3"/>
  </si>
  <si>
    <t>単価契約
調達予定総額
13,676,542円</t>
    <rPh sb="0" eb="4">
      <t>タンカケイヤク</t>
    </rPh>
    <rPh sb="5" eb="11">
      <t>チョウタツヨテイソウガク</t>
    </rPh>
    <rPh sb="22" eb="23">
      <t>エン</t>
    </rPh>
    <phoneticPr fontId="3"/>
  </si>
  <si>
    <t>分担契約
契約総額
24,118,600円(B)</t>
    <rPh sb="0" eb="2">
      <t>ブンタン</t>
    </rPh>
    <rPh sb="5" eb="7">
      <t>ケイヤク</t>
    </rPh>
    <rPh sb="7" eb="9">
      <t>ソウガクケイヤク</t>
    </rPh>
    <phoneticPr fontId="3"/>
  </si>
  <si>
    <t>単価契約
調達予定総額
3,298,200円(B)
分担契約
分担予定額
1,853,945円</t>
    <rPh sb="0" eb="4">
      <t>タンカケイヤク</t>
    </rPh>
    <rPh sb="5" eb="11">
      <t>チョウタツヨテイソウガク</t>
    </rPh>
    <rPh sb="21" eb="22">
      <t>エン</t>
    </rPh>
    <rPh sb="26" eb="30">
      <t>ブンタンケイヤク</t>
    </rPh>
    <phoneticPr fontId="3"/>
  </si>
  <si>
    <t>分担契約
契約総額
2,023,560円</t>
    <rPh sb="0" eb="2">
      <t>ブンタン</t>
    </rPh>
    <rPh sb="5" eb="7">
      <t>ケイヤク</t>
    </rPh>
    <rPh sb="7" eb="9">
      <t>ソウガクケイヤク</t>
    </rPh>
    <phoneticPr fontId="3"/>
  </si>
  <si>
    <t>単価契約
調達予定総額
2,761,000円</t>
    <rPh sb="0" eb="4">
      <t>タンカケイヤク</t>
    </rPh>
    <rPh sb="5" eb="11">
      <t>チョウタツヨテイソウガク</t>
    </rPh>
    <rPh sb="21" eb="22">
      <t>エン</t>
    </rPh>
    <phoneticPr fontId="3"/>
  </si>
  <si>
    <t>7,464,600円
(A)</t>
    <phoneticPr fontId="3"/>
  </si>
  <si>
    <t>単価契約
調達予定総額
7,464,600円(B)
分担契約
分担予定額
4,347,885円</t>
    <rPh sb="0" eb="4">
      <t>タンカケイヤク</t>
    </rPh>
    <rPh sb="5" eb="11">
      <t>チョウタツヨテイソウガク</t>
    </rPh>
    <rPh sb="26" eb="30">
      <t>ブンタンケイヤク</t>
    </rPh>
    <phoneticPr fontId="3"/>
  </si>
  <si>
    <t>分担契約
契約総額
5,491,200円(B)</t>
    <rPh sb="0" eb="2">
      <t>ブンタン</t>
    </rPh>
    <rPh sb="5" eb="7">
      <t>ケイヤク</t>
    </rPh>
    <rPh sb="7" eb="9">
      <t>ソウガクケイヤク</t>
    </rPh>
    <phoneticPr fontId="3"/>
  </si>
  <si>
    <t>75,624,037円
(A)</t>
    <phoneticPr fontId="3"/>
  </si>
  <si>
    <t>分担契約
契約総額
75,624,037円(B)</t>
    <rPh sb="0" eb="2">
      <t>ブンタン</t>
    </rPh>
    <rPh sb="5" eb="7">
      <t>ケイヤク</t>
    </rPh>
    <rPh sb="7" eb="9">
      <t>ソウガクケイヤク</t>
    </rPh>
    <phoneticPr fontId="3"/>
  </si>
  <si>
    <t>単価契約
調達予定総額
4,132,227円(B)
分担契約
分担予定額
732,648円</t>
    <rPh sb="0" eb="4">
      <t>タンカケイヤク</t>
    </rPh>
    <rPh sb="5" eb="11">
      <t>チョウタツヨテイソウガク</t>
    </rPh>
    <rPh sb="26" eb="30">
      <t>ブンタンケイヤク</t>
    </rPh>
    <phoneticPr fontId="3"/>
  </si>
  <si>
    <t>46,013,000円
(A)</t>
    <phoneticPr fontId="3"/>
  </si>
  <si>
    <t>分担契約
契約総額
46,013,000円(B)</t>
    <rPh sb="0" eb="2">
      <t>ブンタン</t>
    </rPh>
    <rPh sb="5" eb="7">
      <t>ケイヤク</t>
    </rPh>
    <rPh sb="7" eb="9">
      <t>ソウガクケイヤク</t>
    </rPh>
    <phoneticPr fontId="3"/>
  </si>
  <si>
    <t>181,569,074円
(A)</t>
    <phoneticPr fontId="3"/>
  </si>
  <si>
    <t>分担契約
契約総額
181,569,074円(B)</t>
    <rPh sb="0" eb="2">
      <t>ブンタン</t>
    </rPh>
    <rPh sb="5" eb="7">
      <t>ケイヤク</t>
    </rPh>
    <rPh sb="7" eb="9">
      <t>ソウガクケイヤク</t>
    </rPh>
    <phoneticPr fontId="3"/>
  </si>
  <si>
    <t>86,626,100円
(A)</t>
    <phoneticPr fontId="3"/>
  </si>
  <si>
    <t>分担契約
契約総額
86,626,100円(B)</t>
    <rPh sb="0" eb="2">
      <t>ブンタン</t>
    </rPh>
    <rPh sb="5" eb="7">
      <t>ケイヤク</t>
    </rPh>
    <rPh sb="7" eb="9">
      <t>ソウガクケイヤク</t>
    </rPh>
    <phoneticPr fontId="3"/>
  </si>
  <si>
    <t>13,151,100円
(A)</t>
    <phoneticPr fontId="3"/>
  </si>
  <si>
    <t>単価契約
調達予定総額
13,151,100円(B)
分担契約
分担予定額
2,541,116円</t>
    <rPh sb="0" eb="4">
      <t>タンカケイヤク</t>
    </rPh>
    <rPh sb="5" eb="11">
      <t>チョウタツヨテイソウガク</t>
    </rPh>
    <rPh sb="27" eb="31">
      <t>ブンタンケイヤク</t>
    </rPh>
    <phoneticPr fontId="3"/>
  </si>
  <si>
    <t>26,931,784円
(A)</t>
    <phoneticPr fontId="3"/>
  </si>
  <si>
    <t>単価契約
調達予定総額
26,931,784円(B)
分担契約
分担予定額
30,859円</t>
    <rPh sb="0" eb="4">
      <t>タンカケイヤク</t>
    </rPh>
    <rPh sb="5" eb="11">
      <t>チョウタツヨテイソウガク</t>
    </rPh>
    <rPh sb="27" eb="31">
      <t>ブンタンケイヤク</t>
    </rPh>
    <phoneticPr fontId="3"/>
  </si>
  <si>
    <t>19,064,786円
(A)</t>
    <phoneticPr fontId="3"/>
  </si>
  <si>
    <t>単価契約
調達予定総額
19,064,786円(B)
分担契約
分担予定額
44,601円</t>
    <rPh sb="0" eb="4">
      <t>タンカケイヤク</t>
    </rPh>
    <rPh sb="5" eb="11">
      <t>チョウタツヨテイソウガク</t>
    </rPh>
    <rPh sb="27" eb="31">
      <t>ブンタンケイヤク</t>
    </rPh>
    <phoneticPr fontId="3"/>
  </si>
  <si>
    <t>338,671,278円
(A)</t>
    <phoneticPr fontId="3"/>
  </si>
  <si>
    <t>単価契約
調達予定総額
338,671,278円(B)
分担契約
分担予定額
6,565円</t>
    <rPh sb="0" eb="4">
      <t>タンカケイヤク</t>
    </rPh>
    <rPh sb="5" eb="11">
      <t>チョウタツヨテイソウガク</t>
    </rPh>
    <rPh sb="28" eb="32">
      <t>ブンタンケイヤク</t>
    </rPh>
    <phoneticPr fontId="3"/>
  </si>
  <si>
    <t>単価契約
調達予定総額
732,075,936円</t>
    <rPh sb="0" eb="4">
      <t>タンカケイヤク</t>
    </rPh>
    <rPh sb="5" eb="11">
      <t>チョウタツヨテイソウガク</t>
    </rPh>
    <rPh sb="23" eb="24">
      <t>エン</t>
    </rPh>
    <phoneticPr fontId="3"/>
  </si>
  <si>
    <t>単価契約
調達予定総額
31,228,537円</t>
    <rPh sb="0" eb="4">
      <t>タンカケイヤク</t>
    </rPh>
    <rPh sb="5" eb="11">
      <t>チョウタツヨテイソウガク</t>
    </rPh>
    <rPh sb="22" eb="23">
      <t>エン</t>
    </rPh>
    <phoneticPr fontId="3"/>
  </si>
  <si>
    <t>単価契約
調達予定総額
47,693,670円</t>
    <rPh sb="0" eb="4">
      <t>タンカケイヤク</t>
    </rPh>
    <rPh sb="5" eb="11">
      <t>チョウタツヨテイソウガク</t>
    </rPh>
    <rPh sb="22" eb="23">
      <t>エン</t>
    </rPh>
    <phoneticPr fontId="3"/>
  </si>
  <si>
    <t>18,283,091円
(A)</t>
    <phoneticPr fontId="3"/>
  </si>
  <si>
    <t>分担契約
契約総額
18,283,091円(B)</t>
    <rPh sb="0" eb="2">
      <t>ブンタン</t>
    </rPh>
    <rPh sb="5" eb="7">
      <t>ケイヤク</t>
    </rPh>
    <rPh sb="7" eb="9">
      <t>ソウガクケイヤク</t>
    </rPh>
    <phoneticPr fontId="3"/>
  </si>
  <si>
    <t>2,748,240円
(A)</t>
    <phoneticPr fontId="3"/>
  </si>
  <si>
    <t>分担契約
契約総額
2,748,240円(B)</t>
    <rPh sb="0" eb="2">
      <t>ブンタン</t>
    </rPh>
    <rPh sb="5" eb="7">
      <t>ケイヤク</t>
    </rPh>
    <rPh sb="7" eb="9">
      <t>ソウガクケイヤク</t>
    </rPh>
    <phoneticPr fontId="3"/>
  </si>
  <si>
    <t>単価契約
調達予定総額
2,314,554円</t>
    <rPh sb="0" eb="4">
      <t>タンカケイヤク</t>
    </rPh>
    <rPh sb="5" eb="11">
      <t>チョウタツヨテイソウガク</t>
    </rPh>
    <rPh sb="21" eb="22">
      <t>エン</t>
    </rPh>
    <phoneticPr fontId="3"/>
  </si>
  <si>
    <t>21,296,061円
(A)</t>
    <phoneticPr fontId="3"/>
  </si>
  <si>
    <t>分担契約
契約総額
21,296,061円(B)</t>
    <rPh sb="0" eb="2">
      <t>ブンタン</t>
    </rPh>
    <rPh sb="5" eb="7">
      <t>ケイヤク</t>
    </rPh>
    <rPh sb="7" eb="9">
      <t>ソウガクケイヤク</t>
    </rPh>
    <phoneticPr fontId="3"/>
  </si>
  <si>
    <t>15,786,562円
(A)</t>
    <phoneticPr fontId="3"/>
  </si>
  <si>
    <t>分担契約
契約総額
15,786,562円(B)</t>
    <rPh sb="0" eb="2">
      <t>ブンタン</t>
    </rPh>
    <rPh sb="5" eb="7">
      <t>ケイヤク</t>
    </rPh>
    <rPh sb="7" eb="9">
      <t>ソウガクケイヤク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</si>
</sst>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5"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
      <sz val="9"/>
      <color theme="1"/>
      <name val="ＭＳ Ｐ明朝"/>
      <family val="1"/>
      <charset val="128"/>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4">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4" fillId="0" borderId="2" xfId="7" applyFont="1" applyBorder="1" applyAlignment="1">
      <alignment horizontal="center" vertical="center" wrapText="1"/>
    </xf>
    <xf numFmtId="0" fontId="11" fillId="2" borderId="5" xfId="7" applyFont="1" applyFill="1" applyBorder="1" applyAlignment="1">
      <alignment horizontal="left" vertical="center" wrapText="1"/>
    </xf>
    <xf numFmtId="0" fontId="11" fillId="0" borderId="5" xfId="7" applyFont="1" applyFill="1" applyBorder="1" applyAlignment="1">
      <alignment horizontal="left"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1434353</xdr:colOff>
      <xdr:row>5</xdr:row>
      <xdr:rowOff>242047</xdr:rowOff>
    </xdr:from>
    <xdr:to>
      <xdr:col>7</xdr:col>
      <xdr:colOff>761821</xdr:colOff>
      <xdr:row>5</xdr:row>
      <xdr:rowOff>906569</xdr:rowOff>
    </xdr:to>
    <xdr:pic>
      <xdr:nvPicPr>
        <xdr:cNvPr id="2" name="図 1">
          <a:extLst>
            <a:ext uri="{FF2B5EF4-FFF2-40B4-BE49-F238E27FC236}">
              <a16:creationId xmlns:a16="http://schemas.microsoft.com/office/drawing/2014/main" id="{93B4AB62-22A5-4624-BFFC-D21773092DB7}"/>
            </a:ext>
          </a:extLst>
        </xdr:cNvPr>
        <xdr:cNvPicPr>
          <a:picLocks noChangeAspect="1"/>
        </xdr:cNvPicPr>
      </xdr:nvPicPr>
      <xdr:blipFill>
        <a:blip xmlns:r="http://schemas.openxmlformats.org/officeDocument/2006/relationships" r:embed="rId1"/>
        <a:stretch>
          <a:fillRect/>
        </a:stretch>
      </xdr:blipFill>
      <xdr:spPr>
        <a:xfrm>
          <a:off x="4267200" y="1667435"/>
          <a:ext cx="6212362" cy="664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5</xdr:row>
      <xdr:rowOff>542925</xdr:rowOff>
    </xdr:from>
    <xdr:to>
      <xdr:col>8</xdr:col>
      <xdr:colOff>36189</xdr:colOff>
      <xdr:row>5</xdr:row>
      <xdr:rowOff>1196340</xdr:rowOff>
    </xdr:to>
    <xdr:sp macro="" textlink="">
      <xdr:nvSpPr>
        <xdr:cNvPr id="2" name="テキスト ボックス 1">
          <a:extLst>
            <a:ext uri="{FF2B5EF4-FFF2-40B4-BE49-F238E27FC236}">
              <a16:creationId xmlns:a16="http://schemas.microsoft.com/office/drawing/2014/main" id="{58A905A7-1851-4B5F-8BF4-2F64E933A0C1}"/>
            </a:ext>
          </a:extLst>
        </xdr:cNvPr>
        <xdr:cNvSpPr txBox="1"/>
      </xdr:nvSpPr>
      <xdr:spPr>
        <a:xfrm>
          <a:off x="4638675" y="1990725"/>
          <a:ext cx="6198864" cy="653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twoCellAnchor editAs="oneCell">
    <xdr:from>
      <xdr:col>3</xdr:col>
      <xdr:colOff>112395</xdr:colOff>
      <xdr:row>5</xdr:row>
      <xdr:rowOff>558165</xdr:rowOff>
    </xdr:from>
    <xdr:to>
      <xdr:col>8</xdr:col>
      <xdr:colOff>45877</xdr:colOff>
      <xdr:row>5</xdr:row>
      <xdr:rowOff>1222687</xdr:rowOff>
    </xdr:to>
    <xdr:pic>
      <xdr:nvPicPr>
        <xdr:cNvPr id="3" name="図 2">
          <a:extLst>
            <a:ext uri="{FF2B5EF4-FFF2-40B4-BE49-F238E27FC236}">
              <a16:creationId xmlns:a16="http://schemas.microsoft.com/office/drawing/2014/main" id="{3D19FD77-6C92-491F-A741-A73455166F90}"/>
            </a:ext>
          </a:extLst>
        </xdr:cNvPr>
        <xdr:cNvPicPr>
          <a:picLocks noChangeAspect="1"/>
        </xdr:cNvPicPr>
      </xdr:nvPicPr>
      <xdr:blipFill>
        <a:blip xmlns:r="http://schemas.openxmlformats.org/officeDocument/2006/relationships" r:embed="rId1"/>
        <a:stretch>
          <a:fillRect/>
        </a:stretch>
      </xdr:blipFill>
      <xdr:spPr>
        <a:xfrm>
          <a:off x="4638675" y="1990725"/>
          <a:ext cx="6212362"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85" zoomScaleNormal="100" zoomScaleSheetLayoutView="85" workbookViewId="0">
      <selection sqref="A1:A5"/>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52"/>
      <c r="B1" s="55" t="s">
        <v>0</v>
      </c>
      <c r="C1" s="56"/>
      <c r="D1" s="56"/>
      <c r="E1" s="56"/>
      <c r="F1" s="56"/>
      <c r="G1" s="56"/>
      <c r="H1" s="56"/>
      <c r="I1" s="56"/>
      <c r="J1" s="56"/>
      <c r="K1" s="56"/>
      <c r="L1" s="56"/>
      <c r="M1" s="56"/>
      <c r="N1" s="56"/>
    </row>
    <row r="2" spans="1:14" x14ac:dyDescent="0.2">
      <c r="A2" s="53"/>
    </row>
    <row r="3" spans="1:14" x14ac:dyDescent="0.15">
      <c r="A3" s="53"/>
      <c r="B3" s="8"/>
      <c r="N3" s="9"/>
    </row>
    <row r="4" spans="1:14" ht="21.9" customHeight="1" x14ac:dyDescent="0.2">
      <c r="A4" s="53"/>
      <c r="B4" s="50" t="s">
        <v>1</v>
      </c>
      <c r="C4" s="50" t="s">
        <v>2</v>
      </c>
      <c r="D4" s="50" t="s">
        <v>3</v>
      </c>
      <c r="E4" s="50" t="s">
        <v>4</v>
      </c>
      <c r="F4" s="57" t="s">
        <v>5</v>
      </c>
      <c r="G4" s="50" t="s">
        <v>6</v>
      </c>
      <c r="H4" s="59" t="s">
        <v>7</v>
      </c>
      <c r="I4" s="50" t="s">
        <v>8</v>
      </c>
      <c r="J4" s="50" t="s">
        <v>9</v>
      </c>
      <c r="K4" s="51" t="s">
        <v>10</v>
      </c>
      <c r="L4" s="51"/>
      <c r="M4" s="51"/>
      <c r="N4" s="57" t="s">
        <v>13</v>
      </c>
    </row>
    <row r="5" spans="1:14" s="12" customFormat="1" ht="36" customHeight="1" x14ac:dyDescent="0.2">
      <c r="A5" s="54"/>
      <c r="B5" s="50"/>
      <c r="C5" s="50"/>
      <c r="D5" s="50"/>
      <c r="E5" s="50"/>
      <c r="F5" s="58"/>
      <c r="G5" s="50"/>
      <c r="H5" s="59"/>
      <c r="I5" s="50"/>
      <c r="J5" s="50"/>
      <c r="K5" s="10" t="s">
        <v>11</v>
      </c>
      <c r="L5" s="10" t="s">
        <v>35</v>
      </c>
      <c r="M5" s="11" t="s">
        <v>12</v>
      </c>
      <c r="N5" s="58"/>
    </row>
    <row r="6" spans="1:14" s="12" customFormat="1" ht="78" customHeight="1" x14ac:dyDescent="0.2">
      <c r="A6" s="13"/>
      <c r="B6" s="14"/>
      <c r="C6" s="1"/>
      <c r="D6" s="15"/>
      <c r="E6" s="14"/>
      <c r="F6" s="16"/>
      <c r="G6" s="17"/>
      <c r="H6" s="18"/>
      <c r="I6" s="18"/>
      <c r="J6" s="19"/>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B7" sqref="B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52"/>
      <c r="B1" s="55" t="s">
        <v>14</v>
      </c>
      <c r="C1" s="56"/>
      <c r="D1" s="56"/>
      <c r="E1" s="56"/>
      <c r="F1" s="56"/>
      <c r="G1" s="63"/>
      <c r="H1" s="56"/>
      <c r="I1" s="56"/>
      <c r="J1" s="56"/>
      <c r="K1" s="56"/>
      <c r="L1" s="56"/>
      <c r="M1" s="56"/>
      <c r="N1" s="56"/>
      <c r="O1" s="56"/>
    </row>
    <row r="2" spans="1:17" x14ac:dyDescent="0.2">
      <c r="A2" s="53"/>
    </row>
    <row r="3" spans="1:17" x14ac:dyDescent="0.15">
      <c r="A3" s="53"/>
      <c r="B3" s="28"/>
      <c r="C3" s="25"/>
      <c r="D3" s="25"/>
      <c r="E3" s="24"/>
      <c r="F3" s="24"/>
      <c r="G3" s="26"/>
      <c r="H3" s="27"/>
      <c r="I3" s="25"/>
      <c r="J3" s="43"/>
      <c r="K3" s="24"/>
      <c r="L3" s="24"/>
      <c r="M3" s="24"/>
      <c r="N3" s="38"/>
      <c r="O3" s="29"/>
      <c r="P3" s="24"/>
      <c r="Q3" s="24"/>
    </row>
    <row r="4" spans="1:17" ht="21.9" customHeight="1" x14ac:dyDescent="0.2">
      <c r="A4" s="53"/>
      <c r="B4" s="50" t="s">
        <v>15</v>
      </c>
      <c r="C4" s="50" t="s">
        <v>16</v>
      </c>
      <c r="D4" s="50" t="s">
        <v>17</v>
      </c>
      <c r="E4" s="50" t="s">
        <v>18</v>
      </c>
      <c r="F4" s="57" t="s">
        <v>19</v>
      </c>
      <c r="G4" s="64" t="s">
        <v>20</v>
      </c>
      <c r="H4" s="59" t="s">
        <v>21</v>
      </c>
      <c r="I4" s="50" t="s">
        <v>22</v>
      </c>
      <c r="J4" s="60" t="s">
        <v>23</v>
      </c>
      <c r="K4" s="61" t="s">
        <v>24</v>
      </c>
      <c r="L4" s="62" t="s">
        <v>25</v>
      </c>
      <c r="M4" s="62"/>
      <c r="N4" s="62"/>
      <c r="O4" s="57" t="s">
        <v>27</v>
      </c>
      <c r="P4" s="24"/>
      <c r="Q4" s="24"/>
    </row>
    <row r="5" spans="1:17" s="12" customFormat="1" ht="37.5" customHeight="1" x14ac:dyDescent="0.2">
      <c r="A5" s="54"/>
      <c r="B5" s="50"/>
      <c r="C5" s="50"/>
      <c r="D5" s="50"/>
      <c r="E5" s="50"/>
      <c r="F5" s="58"/>
      <c r="G5" s="64"/>
      <c r="H5" s="59"/>
      <c r="I5" s="50"/>
      <c r="J5" s="60"/>
      <c r="K5" s="61"/>
      <c r="L5" s="31" t="s">
        <v>26</v>
      </c>
      <c r="M5" s="31" t="s">
        <v>34</v>
      </c>
      <c r="N5" s="44" t="s">
        <v>12</v>
      </c>
      <c r="O5" s="58"/>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6"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7"/>
  <sheetViews>
    <sheetView showZeros="0" view="pageBreakPreview" zoomScaleNormal="100" zoomScaleSheetLayoutView="100" workbookViewId="0">
      <selection sqref="A1:A5"/>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6640625" style="24" customWidth="1"/>
    <col min="15" max="15" width="11.21875" style="24" customWidth="1"/>
    <col min="16" max="17" width="9" style="24"/>
    <col min="18" max="18" width="10.88671875" style="24" bestFit="1" customWidth="1"/>
    <col min="19" max="16384" width="9" style="24"/>
  </cols>
  <sheetData>
    <row r="1" spans="1:14" ht="27.75" customHeight="1" x14ac:dyDescent="0.2">
      <c r="A1" s="68"/>
      <c r="B1" s="71" t="s">
        <v>28</v>
      </c>
      <c r="C1" s="72"/>
      <c r="D1" s="72"/>
      <c r="E1" s="72"/>
      <c r="F1" s="72"/>
      <c r="G1" s="72"/>
      <c r="H1" s="73"/>
      <c r="I1" s="72"/>
      <c r="J1" s="72"/>
      <c r="K1" s="72"/>
      <c r="L1" s="72"/>
      <c r="M1" s="72"/>
      <c r="N1" s="72"/>
    </row>
    <row r="2" spans="1:14" x14ac:dyDescent="0.2">
      <c r="A2" s="69"/>
    </row>
    <row r="3" spans="1:14" x14ac:dyDescent="0.15">
      <c r="A3" s="69"/>
      <c r="B3" s="28"/>
      <c r="N3" s="29"/>
    </row>
    <row r="4" spans="1:14" ht="21.9" customHeight="1" x14ac:dyDescent="0.2">
      <c r="A4" s="69"/>
      <c r="B4" s="50" t="s">
        <v>29</v>
      </c>
      <c r="C4" s="50" t="s">
        <v>16</v>
      </c>
      <c r="D4" s="50" t="s">
        <v>17</v>
      </c>
      <c r="E4" s="50" t="s">
        <v>18</v>
      </c>
      <c r="F4" s="57" t="s">
        <v>19</v>
      </c>
      <c r="G4" s="50" t="s">
        <v>30</v>
      </c>
      <c r="H4" s="59" t="s">
        <v>21</v>
      </c>
      <c r="I4" s="50" t="s">
        <v>22</v>
      </c>
      <c r="J4" s="65" t="s">
        <v>23</v>
      </c>
      <c r="K4" s="66" t="s">
        <v>31</v>
      </c>
      <c r="L4" s="67"/>
      <c r="M4" s="67"/>
      <c r="N4" s="57" t="s">
        <v>32</v>
      </c>
    </row>
    <row r="5" spans="1:14" s="32" customFormat="1" ht="36.75" customHeight="1" x14ac:dyDescent="0.2">
      <c r="A5" s="70"/>
      <c r="B5" s="50"/>
      <c r="C5" s="50"/>
      <c r="D5" s="50"/>
      <c r="E5" s="50"/>
      <c r="F5" s="58"/>
      <c r="G5" s="50"/>
      <c r="H5" s="59"/>
      <c r="I5" s="50"/>
      <c r="J5" s="65"/>
      <c r="K5" s="31" t="s">
        <v>26</v>
      </c>
      <c r="L5" s="31" t="s">
        <v>34</v>
      </c>
      <c r="M5" s="39" t="s">
        <v>12</v>
      </c>
      <c r="N5" s="58"/>
    </row>
    <row r="6" spans="1:14" s="32" customFormat="1" ht="69.900000000000006" customHeight="1" x14ac:dyDescent="0.2">
      <c r="A6" s="47"/>
      <c r="B6" s="14" t="s">
        <v>45</v>
      </c>
      <c r="C6" s="1" t="s">
        <v>46</v>
      </c>
      <c r="D6" s="40">
        <v>46113</v>
      </c>
      <c r="E6" s="14" t="s">
        <v>47</v>
      </c>
      <c r="F6" s="16">
        <v>9010401078551</v>
      </c>
      <c r="G6" s="17" t="s">
        <v>38</v>
      </c>
      <c r="H6" s="18" t="s">
        <v>39</v>
      </c>
      <c r="I6" s="18" t="s">
        <v>48</v>
      </c>
      <c r="J6" s="19" t="s">
        <v>40</v>
      </c>
      <c r="K6" s="20" t="s">
        <v>36</v>
      </c>
      <c r="L6" s="20">
        <v>0</v>
      </c>
      <c r="M6" s="21" t="s">
        <v>36</v>
      </c>
      <c r="N6" s="22" t="s">
        <v>448</v>
      </c>
    </row>
    <row r="7" spans="1:14" s="32" customFormat="1" ht="69.900000000000006" customHeight="1" x14ac:dyDescent="0.2">
      <c r="A7" s="47"/>
      <c r="B7" s="14" t="s">
        <v>49</v>
      </c>
      <c r="C7" s="1" t="s">
        <v>50</v>
      </c>
      <c r="D7" s="40">
        <v>46113</v>
      </c>
      <c r="E7" s="14" t="s">
        <v>51</v>
      </c>
      <c r="F7" s="16">
        <v>3010001170235</v>
      </c>
      <c r="G7" s="17" t="s">
        <v>38</v>
      </c>
      <c r="H7" s="18" t="s">
        <v>52</v>
      </c>
      <c r="I7" s="18" t="s">
        <v>53</v>
      </c>
      <c r="J7" s="19" t="s">
        <v>40</v>
      </c>
      <c r="K7" s="20" t="s">
        <v>36</v>
      </c>
      <c r="L7" s="20">
        <v>0</v>
      </c>
      <c r="M7" s="21" t="s">
        <v>36</v>
      </c>
      <c r="N7" s="22" t="s">
        <v>449</v>
      </c>
    </row>
    <row r="8" spans="1:14" s="32" customFormat="1" ht="69.900000000000006" customHeight="1" x14ac:dyDescent="0.2">
      <c r="A8" s="47"/>
      <c r="B8" s="14" t="s">
        <v>54</v>
      </c>
      <c r="C8" s="1" t="s">
        <v>37</v>
      </c>
      <c r="D8" s="40">
        <v>46113</v>
      </c>
      <c r="E8" s="14" t="s">
        <v>55</v>
      </c>
      <c r="F8" s="16">
        <v>6010001004217</v>
      </c>
      <c r="G8" s="17" t="s">
        <v>38</v>
      </c>
      <c r="H8" s="18" t="s">
        <v>39</v>
      </c>
      <c r="I8" s="18" t="s">
        <v>56</v>
      </c>
      <c r="J8" s="19" t="s">
        <v>40</v>
      </c>
      <c r="K8" s="20" t="s">
        <v>36</v>
      </c>
      <c r="L8" s="20">
        <v>0</v>
      </c>
      <c r="M8" s="21" t="s">
        <v>36</v>
      </c>
      <c r="N8" s="22" t="s">
        <v>450</v>
      </c>
    </row>
    <row r="9" spans="1:14" s="32" customFormat="1" ht="69.900000000000006" customHeight="1" x14ac:dyDescent="0.2">
      <c r="A9" s="47"/>
      <c r="B9" s="14" t="s">
        <v>57</v>
      </c>
      <c r="C9" s="1" t="s">
        <v>37</v>
      </c>
      <c r="D9" s="40">
        <v>46113</v>
      </c>
      <c r="E9" s="14" t="s">
        <v>58</v>
      </c>
      <c r="F9" s="16">
        <v>1110001002578</v>
      </c>
      <c r="G9" s="17" t="s">
        <v>38</v>
      </c>
      <c r="H9" s="18" t="s">
        <v>39</v>
      </c>
      <c r="I9" s="18" t="s">
        <v>59</v>
      </c>
      <c r="J9" s="19" t="s">
        <v>40</v>
      </c>
      <c r="K9" s="20" t="s">
        <v>36</v>
      </c>
      <c r="L9" s="20">
        <v>0</v>
      </c>
      <c r="M9" s="21" t="s">
        <v>36</v>
      </c>
      <c r="N9" s="22" t="s">
        <v>451</v>
      </c>
    </row>
    <row r="10" spans="1:14" s="32" customFormat="1" ht="69.900000000000006" customHeight="1" x14ac:dyDescent="0.2">
      <c r="A10" s="47"/>
      <c r="B10" s="14" t="s">
        <v>60</v>
      </c>
      <c r="C10" s="1" t="s">
        <v>61</v>
      </c>
      <c r="D10" s="40">
        <v>46113</v>
      </c>
      <c r="E10" s="14" t="s">
        <v>43</v>
      </c>
      <c r="F10" s="16">
        <v>7010401022916</v>
      </c>
      <c r="G10" s="17" t="s">
        <v>62</v>
      </c>
      <c r="H10" s="18" t="s">
        <v>52</v>
      </c>
      <c r="I10" s="18">
        <v>100116583</v>
      </c>
      <c r="J10" s="19" t="s">
        <v>40</v>
      </c>
      <c r="K10" s="20" t="s">
        <v>36</v>
      </c>
      <c r="L10" s="20">
        <v>0</v>
      </c>
      <c r="M10" s="21" t="s">
        <v>36</v>
      </c>
      <c r="N10" s="22" t="s">
        <v>452</v>
      </c>
    </row>
    <row r="11" spans="1:14" s="32" customFormat="1" ht="69.900000000000006" customHeight="1" x14ac:dyDescent="0.2">
      <c r="A11" s="47"/>
      <c r="B11" s="14" t="s">
        <v>63</v>
      </c>
      <c r="C11" s="1" t="s">
        <v>64</v>
      </c>
      <c r="D11" s="40">
        <v>46113</v>
      </c>
      <c r="E11" s="14" t="s">
        <v>65</v>
      </c>
      <c r="F11" s="16">
        <v>8013301016185</v>
      </c>
      <c r="G11" s="17" t="s">
        <v>38</v>
      </c>
      <c r="H11" s="18" t="s">
        <v>52</v>
      </c>
      <c r="I11" s="18" t="s">
        <v>66</v>
      </c>
      <c r="J11" s="19" t="s">
        <v>40</v>
      </c>
      <c r="K11" s="20" t="s">
        <v>36</v>
      </c>
      <c r="L11" s="20">
        <v>0</v>
      </c>
      <c r="M11" s="21" t="s">
        <v>36</v>
      </c>
      <c r="N11" s="22" t="s">
        <v>453</v>
      </c>
    </row>
    <row r="12" spans="1:14" s="32" customFormat="1" ht="69.900000000000006" customHeight="1" x14ac:dyDescent="0.2">
      <c r="A12" s="47"/>
      <c r="B12" s="14" t="s">
        <v>67</v>
      </c>
      <c r="C12" s="1" t="s">
        <v>37</v>
      </c>
      <c r="D12" s="40">
        <v>46113</v>
      </c>
      <c r="E12" s="14" t="s">
        <v>68</v>
      </c>
      <c r="F12" s="16">
        <v>7040001076153</v>
      </c>
      <c r="G12" s="17" t="s">
        <v>38</v>
      </c>
      <c r="H12" s="18" t="s">
        <v>39</v>
      </c>
      <c r="I12" s="18">
        <v>150630253</v>
      </c>
      <c r="J12" s="19" t="s">
        <v>40</v>
      </c>
      <c r="K12" s="20" t="s">
        <v>36</v>
      </c>
      <c r="L12" s="20">
        <v>0</v>
      </c>
      <c r="M12" s="21" t="s">
        <v>36</v>
      </c>
      <c r="N12" s="22"/>
    </row>
    <row r="13" spans="1:14" s="32" customFormat="1" ht="69.900000000000006" customHeight="1" x14ac:dyDescent="0.2">
      <c r="A13" s="47"/>
      <c r="B13" s="14" t="s">
        <v>69</v>
      </c>
      <c r="C13" s="1" t="s">
        <v>37</v>
      </c>
      <c r="D13" s="40">
        <v>46113</v>
      </c>
      <c r="E13" s="14" t="s">
        <v>55</v>
      </c>
      <c r="F13" s="16">
        <v>6010001004217</v>
      </c>
      <c r="G13" s="17" t="s">
        <v>38</v>
      </c>
      <c r="H13" s="18" t="s">
        <v>39</v>
      </c>
      <c r="I13" s="18" t="s">
        <v>70</v>
      </c>
      <c r="J13" s="19" t="s">
        <v>40</v>
      </c>
      <c r="K13" s="20" t="s">
        <v>36</v>
      </c>
      <c r="L13" s="20">
        <v>0</v>
      </c>
      <c r="M13" s="21" t="s">
        <v>36</v>
      </c>
      <c r="N13" s="22" t="s">
        <v>454</v>
      </c>
    </row>
    <row r="14" spans="1:14" s="32" customFormat="1" ht="69.900000000000006" customHeight="1" x14ac:dyDescent="0.2">
      <c r="A14" s="47"/>
      <c r="B14" s="14" t="s">
        <v>71</v>
      </c>
      <c r="C14" s="1" t="s">
        <v>37</v>
      </c>
      <c r="D14" s="40">
        <v>46113</v>
      </c>
      <c r="E14" s="14" t="s">
        <v>72</v>
      </c>
      <c r="F14" s="16">
        <v>6011101004370</v>
      </c>
      <c r="G14" s="17" t="s">
        <v>38</v>
      </c>
      <c r="H14" s="18" t="s">
        <v>52</v>
      </c>
      <c r="I14" s="18">
        <v>132000</v>
      </c>
      <c r="J14" s="19" t="s">
        <v>40</v>
      </c>
      <c r="K14" s="20" t="s">
        <v>36</v>
      </c>
      <c r="L14" s="20">
        <v>0</v>
      </c>
      <c r="M14" s="21" t="s">
        <v>36</v>
      </c>
      <c r="N14" s="22" t="s">
        <v>455</v>
      </c>
    </row>
    <row r="15" spans="1:14" s="32" customFormat="1" ht="69.900000000000006" customHeight="1" x14ac:dyDescent="0.2">
      <c r="A15" s="47"/>
      <c r="B15" s="14" t="s">
        <v>73</v>
      </c>
      <c r="C15" s="1" t="s">
        <v>37</v>
      </c>
      <c r="D15" s="40">
        <v>46113</v>
      </c>
      <c r="E15" s="14" t="s">
        <v>74</v>
      </c>
      <c r="F15" s="16">
        <v>5030001008308</v>
      </c>
      <c r="G15" s="17" t="s">
        <v>38</v>
      </c>
      <c r="H15" s="18" t="s">
        <v>39</v>
      </c>
      <c r="I15" s="18" t="s">
        <v>75</v>
      </c>
      <c r="J15" s="19" t="s">
        <v>40</v>
      </c>
      <c r="K15" s="20" t="s">
        <v>36</v>
      </c>
      <c r="L15" s="20">
        <v>0</v>
      </c>
      <c r="M15" s="21" t="s">
        <v>36</v>
      </c>
      <c r="N15" s="22" t="s">
        <v>456</v>
      </c>
    </row>
    <row r="16" spans="1:14" s="32" customFormat="1" ht="69.900000000000006" customHeight="1" x14ac:dyDescent="0.2">
      <c r="A16" s="47"/>
      <c r="B16" s="14" t="s">
        <v>76</v>
      </c>
      <c r="C16" s="1" t="s">
        <v>37</v>
      </c>
      <c r="D16" s="40">
        <v>46113</v>
      </c>
      <c r="E16" s="14" t="s">
        <v>77</v>
      </c>
      <c r="F16" s="16">
        <v>8130001000053</v>
      </c>
      <c r="G16" s="17" t="s">
        <v>38</v>
      </c>
      <c r="H16" s="18" t="s">
        <v>39</v>
      </c>
      <c r="I16" s="18" t="s">
        <v>78</v>
      </c>
      <c r="J16" s="19" t="s">
        <v>40</v>
      </c>
      <c r="K16" s="20" t="s">
        <v>36</v>
      </c>
      <c r="L16" s="20">
        <v>0</v>
      </c>
      <c r="M16" s="21" t="s">
        <v>36</v>
      </c>
      <c r="N16" s="22" t="s">
        <v>457</v>
      </c>
    </row>
    <row r="17" spans="1:14" s="32" customFormat="1" ht="69.900000000000006" customHeight="1" x14ac:dyDescent="0.2">
      <c r="A17" s="47"/>
      <c r="B17" s="14" t="s">
        <v>79</v>
      </c>
      <c r="C17" s="1" t="s">
        <v>37</v>
      </c>
      <c r="D17" s="40">
        <v>46113</v>
      </c>
      <c r="E17" s="14" t="s">
        <v>80</v>
      </c>
      <c r="F17" s="16">
        <v>6013301022656</v>
      </c>
      <c r="G17" s="17" t="s">
        <v>38</v>
      </c>
      <c r="H17" s="18" t="s">
        <v>39</v>
      </c>
      <c r="I17" s="18" t="s">
        <v>81</v>
      </c>
      <c r="J17" s="19" t="s">
        <v>40</v>
      </c>
      <c r="K17" s="20" t="s">
        <v>36</v>
      </c>
      <c r="L17" s="20">
        <v>0</v>
      </c>
      <c r="M17" s="21" t="s">
        <v>36</v>
      </c>
      <c r="N17" s="22" t="s">
        <v>458</v>
      </c>
    </row>
    <row r="18" spans="1:14" s="32" customFormat="1" ht="69.900000000000006" customHeight="1" x14ac:dyDescent="0.2">
      <c r="A18" s="47"/>
      <c r="B18" s="14" t="s">
        <v>82</v>
      </c>
      <c r="C18" s="1" t="s">
        <v>37</v>
      </c>
      <c r="D18" s="40">
        <v>46113</v>
      </c>
      <c r="E18" s="14" t="s">
        <v>83</v>
      </c>
      <c r="F18" s="16">
        <v>9030001017057</v>
      </c>
      <c r="G18" s="17" t="s">
        <v>38</v>
      </c>
      <c r="H18" s="18" t="s">
        <v>39</v>
      </c>
      <c r="I18" s="18" t="s">
        <v>84</v>
      </c>
      <c r="J18" s="19" t="s">
        <v>40</v>
      </c>
      <c r="K18" s="20" t="s">
        <v>36</v>
      </c>
      <c r="L18" s="20">
        <v>0</v>
      </c>
      <c r="M18" s="21" t="s">
        <v>36</v>
      </c>
      <c r="N18" s="22" t="s">
        <v>459</v>
      </c>
    </row>
    <row r="19" spans="1:14" s="32" customFormat="1" ht="69.900000000000006" customHeight="1" x14ac:dyDescent="0.2">
      <c r="A19" s="47"/>
      <c r="B19" s="14" t="s">
        <v>85</v>
      </c>
      <c r="C19" s="1" t="s">
        <v>37</v>
      </c>
      <c r="D19" s="40">
        <v>46113</v>
      </c>
      <c r="E19" s="14" t="s">
        <v>86</v>
      </c>
      <c r="F19" s="16">
        <v>7380001000401</v>
      </c>
      <c r="G19" s="17" t="s">
        <v>38</v>
      </c>
      <c r="H19" s="18" t="s">
        <v>39</v>
      </c>
      <c r="I19" s="18" t="s">
        <v>87</v>
      </c>
      <c r="J19" s="19" t="s">
        <v>40</v>
      </c>
      <c r="K19" s="20" t="s">
        <v>36</v>
      </c>
      <c r="L19" s="20">
        <v>0</v>
      </c>
      <c r="M19" s="21" t="s">
        <v>36</v>
      </c>
      <c r="N19" s="22" t="s">
        <v>460</v>
      </c>
    </row>
    <row r="20" spans="1:14" s="32" customFormat="1" ht="69.900000000000006" customHeight="1" x14ac:dyDescent="0.2">
      <c r="A20" s="47"/>
      <c r="B20" s="14" t="s">
        <v>88</v>
      </c>
      <c r="C20" s="1" t="s">
        <v>37</v>
      </c>
      <c r="D20" s="40">
        <v>46113</v>
      </c>
      <c r="E20" s="14" t="s">
        <v>89</v>
      </c>
      <c r="F20" s="16">
        <v>9110001008469</v>
      </c>
      <c r="G20" s="17" t="s">
        <v>38</v>
      </c>
      <c r="H20" s="18" t="s">
        <v>39</v>
      </c>
      <c r="I20" s="18" t="s">
        <v>90</v>
      </c>
      <c r="J20" s="19" t="s">
        <v>40</v>
      </c>
      <c r="K20" s="20" t="s">
        <v>36</v>
      </c>
      <c r="L20" s="20">
        <v>0</v>
      </c>
      <c r="M20" s="21" t="s">
        <v>36</v>
      </c>
      <c r="N20" s="22" t="s">
        <v>461</v>
      </c>
    </row>
    <row r="21" spans="1:14" s="32" customFormat="1" ht="69.900000000000006" customHeight="1" x14ac:dyDescent="0.2">
      <c r="A21" s="47"/>
      <c r="B21" s="14" t="s">
        <v>91</v>
      </c>
      <c r="C21" s="1" t="s">
        <v>37</v>
      </c>
      <c r="D21" s="40">
        <v>46113</v>
      </c>
      <c r="E21" s="14" t="s">
        <v>92</v>
      </c>
      <c r="F21" s="16">
        <v>7020001055885</v>
      </c>
      <c r="G21" s="17" t="s">
        <v>38</v>
      </c>
      <c r="H21" s="18" t="s">
        <v>39</v>
      </c>
      <c r="I21" s="18" t="s">
        <v>93</v>
      </c>
      <c r="J21" s="19" t="s">
        <v>40</v>
      </c>
      <c r="K21" s="20" t="s">
        <v>36</v>
      </c>
      <c r="L21" s="20">
        <v>0</v>
      </c>
      <c r="M21" s="21" t="s">
        <v>36</v>
      </c>
      <c r="N21" s="22" t="s">
        <v>462</v>
      </c>
    </row>
    <row r="22" spans="1:14" s="32" customFormat="1" ht="69.900000000000006" customHeight="1" x14ac:dyDescent="0.2">
      <c r="A22" s="47"/>
      <c r="B22" s="14" t="s">
        <v>94</v>
      </c>
      <c r="C22" s="1" t="s">
        <v>95</v>
      </c>
      <c r="D22" s="40">
        <v>46113</v>
      </c>
      <c r="E22" s="14" t="s">
        <v>96</v>
      </c>
      <c r="F22" s="16">
        <v>1011105006137</v>
      </c>
      <c r="G22" s="17" t="s">
        <v>38</v>
      </c>
      <c r="H22" s="18" t="s">
        <v>39</v>
      </c>
      <c r="I22" s="18">
        <v>120817510</v>
      </c>
      <c r="J22" s="19" t="s">
        <v>40</v>
      </c>
      <c r="K22" s="20" t="s">
        <v>36</v>
      </c>
      <c r="L22" s="20">
        <v>0</v>
      </c>
      <c r="M22" s="21" t="s">
        <v>36</v>
      </c>
      <c r="N22" s="22" t="s">
        <v>463</v>
      </c>
    </row>
    <row r="23" spans="1:14" s="32" customFormat="1" ht="69.900000000000006" customHeight="1" x14ac:dyDescent="0.2">
      <c r="A23" s="47"/>
      <c r="B23" s="14" t="s">
        <v>97</v>
      </c>
      <c r="C23" s="1" t="s">
        <v>95</v>
      </c>
      <c r="D23" s="40">
        <v>46113</v>
      </c>
      <c r="E23" s="14" t="s">
        <v>98</v>
      </c>
      <c r="F23" s="16">
        <v>1110001003741</v>
      </c>
      <c r="G23" s="17" t="s">
        <v>38</v>
      </c>
      <c r="H23" s="18" t="s">
        <v>39</v>
      </c>
      <c r="I23" s="18">
        <v>3930678</v>
      </c>
      <c r="J23" s="19" t="s">
        <v>40</v>
      </c>
      <c r="K23" s="20" t="s">
        <v>36</v>
      </c>
      <c r="L23" s="20">
        <v>0</v>
      </c>
      <c r="M23" s="21" t="s">
        <v>36</v>
      </c>
      <c r="N23" s="22" t="s">
        <v>464</v>
      </c>
    </row>
    <row r="24" spans="1:14" s="32" customFormat="1" ht="69.900000000000006" customHeight="1" x14ac:dyDescent="0.2">
      <c r="A24" s="47"/>
      <c r="B24" s="14" t="s">
        <v>99</v>
      </c>
      <c r="C24" s="1" t="s">
        <v>37</v>
      </c>
      <c r="D24" s="40">
        <v>46113</v>
      </c>
      <c r="E24" s="14" t="s">
        <v>100</v>
      </c>
      <c r="F24" s="16">
        <v>3020001053125</v>
      </c>
      <c r="G24" s="17" t="s">
        <v>38</v>
      </c>
      <c r="H24" s="18" t="s">
        <v>39</v>
      </c>
      <c r="I24" s="18" t="s">
        <v>101</v>
      </c>
      <c r="J24" s="19" t="s">
        <v>40</v>
      </c>
      <c r="K24" s="20" t="s">
        <v>36</v>
      </c>
      <c r="L24" s="20">
        <v>0</v>
      </c>
      <c r="M24" s="21" t="s">
        <v>36</v>
      </c>
      <c r="N24" s="22" t="s">
        <v>465</v>
      </c>
    </row>
    <row r="25" spans="1:14" s="32" customFormat="1" ht="69.900000000000006" customHeight="1" x14ac:dyDescent="0.2">
      <c r="A25" s="47"/>
      <c r="B25" s="14" t="s">
        <v>102</v>
      </c>
      <c r="C25" s="1" t="s">
        <v>37</v>
      </c>
      <c r="D25" s="40">
        <v>46113</v>
      </c>
      <c r="E25" s="14" t="s">
        <v>103</v>
      </c>
      <c r="F25" s="16">
        <v>6110001004660</v>
      </c>
      <c r="G25" s="17" t="s">
        <v>38</v>
      </c>
      <c r="H25" s="18" t="s">
        <v>39</v>
      </c>
      <c r="I25" s="18" t="s">
        <v>104</v>
      </c>
      <c r="J25" s="19" t="s">
        <v>40</v>
      </c>
      <c r="K25" s="20" t="s">
        <v>36</v>
      </c>
      <c r="L25" s="20">
        <v>0</v>
      </c>
      <c r="M25" s="21" t="s">
        <v>36</v>
      </c>
      <c r="N25" s="22" t="s">
        <v>466</v>
      </c>
    </row>
    <row r="26" spans="1:14" s="32" customFormat="1" ht="69.900000000000006" customHeight="1" x14ac:dyDescent="0.2">
      <c r="A26" s="47"/>
      <c r="B26" s="14" t="s">
        <v>105</v>
      </c>
      <c r="C26" s="1" t="s">
        <v>95</v>
      </c>
      <c r="D26" s="40">
        <v>46113</v>
      </c>
      <c r="E26" s="14" t="s">
        <v>106</v>
      </c>
      <c r="F26" s="16">
        <v>7010801008903</v>
      </c>
      <c r="G26" s="17" t="s">
        <v>38</v>
      </c>
      <c r="H26" s="18" t="s">
        <v>39</v>
      </c>
      <c r="I26" s="18">
        <v>48890409</v>
      </c>
      <c r="J26" s="19" t="s">
        <v>40</v>
      </c>
      <c r="K26" s="20" t="s">
        <v>36</v>
      </c>
      <c r="L26" s="20">
        <v>0</v>
      </c>
      <c r="M26" s="21" t="s">
        <v>36</v>
      </c>
      <c r="N26" s="22" t="s">
        <v>467</v>
      </c>
    </row>
    <row r="27" spans="1:14" s="32" customFormat="1" ht="69.900000000000006" customHeight="1" x14ac:dyDescent="0.2">
      <c r="A27" s="47"/>
      <c r="B27" s="14" t="s">
        <v>107</v>
      </c>
      <c r="C27" s="1" t="s">
        <v>95</v>
      </c>
      <c r="D27" s="40">
        <v>46113</v>
      </c>
      <c r="E27" s="14" t="s">
        <v>98</v>
      </c>
      <c r="F27" s="16">
        <v>1110001003741</v>
      </c>
      <c r="G27" s="17" t="s">
        <v>38</v>
      </c>
      <c r="H27" s="18" t="s">
        <v>39</v>
      </c>
      <c r="I27" s="18">
        <v>3460304</v>
      </c>
      <c r="J27" s="19" t="s">
        <v>40</v>
      </c>
      <c r="K27" s="20" t="s">
        <v>36</v>
      </c>
      <c r="L27" s="20">
        <v>0</v>
      </c>
      <c r="M27" s="21" t="s">
        <v>36</v>
      </c>
      <c r="N27" s="22" t="s">
        <v>468</v>
      </c>
    </row>
    <row r="28" spans="1:14" s="32" customFormat="1" ht="69.900000000000006" customHeight="1" x14ac:dyDescent="0.2">
      <c r="A28" s="47"/>
      <c r="B28" s="14" t="s">
        <v>108</v>
      </c>
      <c r="C28" s="1" t="s">
        <v>37</v>
      </c>
      <c r="D28" s="40">
        <v>46113</v>
      </c>
      <c r="E28" s="14" t="s">
        <v>109</v>
      </c>
      <c r="F28" s="16">
        <v>3110001002270</v>
      </c>
      <c r="G28" s="17" t="s">
        <v>38</v>
      </c>
      <c r="H28" s="18" t="s">
        <v>39</v>
      </c>
      <c r="I28" s="18">
        <v>2860000</v>
      </c>
      <c r="J28" s="19" t="s">
        <v>40</v>
      </c>
      <c r="K28" s="20" t="s">
        <v>36</v>
      </c>
      <c r="L28" s="20">
        <v>0</v>
      </c>
      <c r="M28" s="21" t="s">
        <v>36</v>
      </c>
      <c r="N28" s="22"/>
    </row>
    <row r="29" spans="1:14" s="32" customFormat="1" ht="69.900000000000006" customHeight="1" x14ac:dyDescent="0.2">
      <c r="A29" s="47"/>
      <c r="B29" s="14" t="s">
        <v>110</v>
      </c>
      <c r="C29" s="1" t="s">
        <v>37</v>
      </c>
      <c r="D29" s="40">
        <v>46113</v>
      </c>
      <c r="E29" s="14" t="s">
        <v>111</v>
      </c>
      <c r="F29" s="16">
        <v>1040002096420</v>
      </c>
      <c r="G29" s="17" t="s">
        <v>38</v>
      </c>
      <c r="H29" s="18" t="s">
        <v>39</v>
      </c>
      <c r="I29" s="18">
        <v>4466000</v>
      </c>
      <c r="J29" s="19" t="s">
        <v>40</v>
      </c>
      <c r="K29" s="20" t="s">
        <v>36</v>
      </c>
      <c r="L29" s="20">
        <v>0</v>
      </c>
      <c r="M29" s="21" t="s">
        <v>36</v>
      </c>
      <c r="N29" s="22"/>
    </row>
    <row r="30" spans="1:14" s="32" customFormat="1" ht="69.900000000000006" customHeight="1" x14ac:dyDescent="0.2">
      <c r="A30" s="47"/>
      <c r="B30" s="14" t="s">
        <v>112</v>
      </c>
      <c r="C30" s="1" t="s">
        <v>37</v>
      </c>
      <c r="D30" s="40">
        <v>46113</v>
      </c>
      <c r="E30" s="14" t="s">
        <v>113</v>
      </c>
      <c r="F30" s="16">
        <v>3050003005922</v>
      </c>
      <c r="G30" s="17" t="s">
        <v>38</v>
      </c>
      <c r="H30" s="18" t="s">
        <v>39</v>
      </c>
      <c r="I30" s="18">
        <v>6956400</v>
      </c>
      <c r="J30" s="19" t="s">
        <v>40</v>
      </c>
      <c r="K30" s="20" t="s">
        <v>36</v>
      </c>
      <c r="L30" s="20">
        <v>0</v>
      </c>
      <c r="M30" s="21" t="s">
        <v>36</v>
      </c>
      <c r="N30" s="22"/>
    </row>
    <row r="31" spans="1:14" s="32" customFormat="1" ht="69.900000000000006" customHeight="1" x14ac:dyDescent="0.2">
      <c r="A31" s="47"/>
      <c r="B31" s="14" t="s">
        <v>114</v>
      </c>
      <c r="C31" s="1" t="s">
        <v>95</v>
      </c>
      <c r="D31" s="40">
        <v>46113</v>
      </c>
      <c r="E31" s="14" t="s">
        <v>68</v>
      </c>
      <c r="F31" s="16">
        <v>7040001076153</v>
      </c>
      <c r="G31" s="17" t="s">
        <v>38</v>
      </c>
      <c r="H31" s="18" t="s">
        <v>39</v>
      </c>
      <c r="I31" s="18">
        <v>34793969</v>
      </c>
      <c r="J31" s="19" t="s">
        <v>40</v>
      </c>
      <c r="K31" s="20" t="s">
        <v>36</v>
      </c>
      <c r="L31" s="20">
        <v>0</v>
      </c>
      <c r="M31" s="21" t="s">
        <v>36</v>
      </c>
      <c r="N31" s="22" t="s">
        <v>469</v>
      </c>
    </row>
    <row r="32" spans="1:14" s="32" customFormat="1" ht="69.900000000000006" customHeight="1" x14ac:dyDescent="0.2">
      <c r="A32" s="47"/>
      <c r="B32" s="14" t="s">
        <v>115</v>
      </c>
      <c r="C32" s="1" t="s">
        <v>64</v>
      </c>
      <c r="D32" s="40">
        <v>46113</v>
      </c>
      <c r="E32" s="14" t="s">
        <v>116</v>
      </c>
      <c r="F32" s="16">
        <v>8010501050089</v>
      </c>
      <c r="G32" s="17" t="s">
        <v>38</v>
      </c>
      <c r="H32" s="18" t="s">
        <v>52</v>
      </c>
      <c r="I32" s="18">
        <v>23212638</v>
      </c>
      <c r="J32" s="19" t="s">
        <v>40</v>
      </c>
      <c r="K32" s="20" t="s">
        <v>36</v>
      </c>
      <c r="L32" s="20">
        <v>0</v>
      </c>
      <c r="M32" s="21" t="s">
        <v>36</v>
      </c>
      <c r="N32" s="22" t="s">
        <v>470</v>
      </c>
    </row>
    <row r="33" spans="1:14" s="32" customFormat="1" ht="69.900000000000006" customHeight="1" x14ac:dyDescent="0.2">
      <c r="A33" s="47"/>
      <c r="B33" s="14" t="s">
        <v>117</v>
      </c>
      <c r="C33" s="1" t="s">
        <v>64</v>
      </c>
      <c r="D33" s="40">
        <v>46113</v>
      </c>
      <c r="E33" s="14" t="s">
        <v>118</v>
      </c>
      <c r="F33" s="16">
        <v>9010401029819</v>
      </c>
      <c r="G33" s="17" t="s">
        <v>38</v>
      </c>
      <c r="H33" s="18" t="s">
        <v>52</v>
      </c>
      <c r="I33" s="18">
        <v>1817368</v>
      </c>
      <c r="J33" s="19" t="s">
        <v>40</v>
      </c>
      <c r="K33" s="20" t="s">
        <v>36</v>
      </c>
      <c r="L33" s="20">
        <v>0</v>
      </c>
      <c r="M33" s="21" t="s">
        <v>36</v>
      </c>
      <c r="N33" s="22" t="s">
        <v>471</v>
      </c>
    </row>
    <row r="34" spans="1:14" s="32" customFormat="1" ht="69.900000000000006" customHeight="1" x14ac:dyDescent="0.2">
      <c r="A34" s="47"/>
      <c r="B34" s="14" t="s">
        <v>119</v>
      </c>
      <c r="C34" s="1" t="s">
        <v>120</v>
      </c>
      <c r="D34" s="40">
        <v>46113</v>
      </c>
      <c r="E34" s="14" t="s">
        <v>121</v>
      </c>
      <c r="F34" s="16">
        <v>2010001143282</v>
      </c>
      <c r="G34" s="17" t="s">
        <v>38</v>
      </c>
      <c r="H34" s="18" t="s">
        <v>52</v>
      </c>
      <c r="I34" s="18">
        <v>14636702</v>
      </c>
      <c r="J34" s="19" t="s">
        <v>40</v>
      </c>
      <c r="K34" s="20" t="s">
        <v>36</v>
      </c>
      <c r="L34" s="20">
        <v>0</v>
      </c>
      <c r="M34" s="21" t="s">
        <v>36</v>
      </c>
      <c r="N34" s="22" t="s">
        <v>472</v>
      </c>
    </row>
    <row r="35" spans="1:14" s="32" customFormat="1" ht="69.900000000000006" customHeight="1" x14ac:dyDescent="0.2">
      <c r="A35" s="47"/>
      <c r="B35" s="14" t="s">
        <v>122</v>
      </c>
      <c r="C35" s="1" t="s">
        <v>120</v>
      </c>
      <c r="D35" s="40">
        <v>46113</v>
      </c>
      <c r="E35" s="14" t="s">
        <v>123</v>
      </c>
      <c r="F35" s="16">
        <v>3010901005416</v>
      </c>
      <c r="G35" s="17" t="s">
        <v>62</v>
      </c>
      <c r="H35" s="18" t="s">
        <v>52</v>
      </c>
      <c r="I35" s="18" t="s">
        <v>124</v>
      </c>
      <c r="J35" s="19" t="s">
        <v>40</v>
      </c>
      <c r="K35" s="20" t="s">
        <v>36</v>
      </c>
      <c r="L35" s="20">
        <v>0</v>
      </c>
      <c r="M35" s="21" t="s">
        <v>36</v>
      </c>
      <c r="N35" s="48" t="s">
        <v>473</v>
      </c>
    </row>
    <row r="36" spans="1:14" s="32" customFormat="1" ht="69.900000000000006" customHeight="1" x14ac:dyDescent="0.2">
      <c r="A36" s="47"/>
      <c r="B36" s="14" t="s">
        <v>125</v>
      </c>
      <c r="C36" s="1" t="s">
        <v>120</v>
      </c>
      <c r="D36" s="40">
        <v>46113</v>
      </c>
      <c r="E36" s="14" t="s">
        <v>126</v>
      </c>
      <c r="F36" s="16">
        <v>1010405002003</v>
      </c>
      <c r="G36" s="17" t="s">
        <v>62</v>
      </c>
      <c r="H36" s="18" t="s">
        <v>52</v>
      </c>
      <c r="I36" s="18">
        <v>3587076</v>
      </c>
      <c r="J36" s="19" t="s">
        <v>40</v>
      </c>
      <c r="K36" s="20" t="s">
        <v>36</v>
      </c>
      <c r="L36" s="20">
        <v>0</v>
      </c>
      <c r="M36" s="21" t="s">
        <v>36</v>
      </c>
      <c r="N36" s="22" t="s">
        <v>474</v>
      </c>
    </row>
    <row r="37" spans="1:14" s="32" customFormat="1" ht="69.900000000000006" customHeight="1" x14ac:dyDescent="0.2">
      <c r="A37" s="47"/>
      <c r="B37" s="14" t="s">
        <v>127</v>
      </c>
      <c r="C37" s="1" t="s">
        <v>120</v>
      </c>
      <c r="D37" s="40">
        <v>46113</v>
      </c>
      <c r="E37" s="14" t="s">
        <v>128</v>
      </c>
      <c r="F37" s="16">
        <v>8010001016251</v>
      </c>
      <c r="G37" s="17" t="s">
        <v>38</v>
      </c>
      <c r="H37" s="18" t="s">
        <v>52</v>
      </c>
      <c r="I37" s="18" t="s">
        <v>129</v>
      </c>
      <c r="J37" s="19" t="s">
        <v>40</v>
      </c>
      <c r="K37" s="20" t="s">
        <v>36</v>
      </c>
      <c r="L37" s="20">
        <v>0</v>
      </c>
      <c r="M37" s="21" t="s">
        <v>36</v>
      </c>
      <c r="N37" s="48" t="s">
        <v>475</v>
      </c>
    </row>
    <row r="38" spans="1:14" s="32" customFormat="1" ht="69.900000000000006" customHeight="1" x14ac:dyDescent="0.2">
      <c r="A38" s="47"/>
      <c r="B38" s="14" t="s">
        <v>130</v>
      </c>
      <c r="C38" s="1" t="s">
        <v>131</v>
      </c>
      <c r="D38" s="40">
        <v>46113</v>
      </c>
      <c r="E38" s="14" t="s">
        <v>132</v>
      </c>
      <c r="F38" s="16">
        <v>8010601005356</v>
      </c>
      <c r="G38" s="17" t="s">
        <v>38</v>
      </c>
      <c r="H38" s="18" t="s">
        <v>52</v>
      </c>
      <c r="I38" s="18" t="s">
        <v>133</v>
      </c>
      <c r="J38" s="19" t="s">
        <v>40</v>
      </c>
      <c r="K38" s="20" t="s">
        <v>36</v>
      </c>
      <c r="L38" s="20">
        <v>0</v>
      </c>
      <c r="M38" s="21" t="s">
        <v>36</v>
      </c>
      <c r="N38" s="48" t="s">
        <v>476</v>
      </c>
    </row>
    <row r="39" spans="1:14" s="32" customFormat="1" ht="69.900000000000006" customHeight="1" x14ac:dyDescent="0.2">
      <c r="A39" s="47"/>
      <c r="B39" s="14" t="s">
        <v>134</v>
      </c>
      <c r="C39" s="1" t="s">
        <v>135</v>
      </c>
      <c r="D39" s="40">
        <v>46113</v>
      </c>
      <c r="E39" s="14" t="s">
        <v>136</v>
      </c>
      <c r="F39" s="16">
        <v>9010501005298</v>
      </c>
      <c r="G39" s="17" t="s">
        <v>38</v>
      </c>
      <c r="H39" s="18" t="s">
        <v>52</v>
      </c>
      <c r="I39" s="18">
        <v>4338563</v>
      </c>
      <c r="J39" s="19" t="s">
        <v>40</v>
      </c>
      <c r="K39" s="20" t="s">
        <v>36</v>
      </c>
      <c r="L39" s="20">
        <v>0</v>
      </c>
      <c r="M39" s="21" t="s">
        <v>36</v>
      </c>
      <c r="N39" s="22" t="s">
        <v>477</v>
      </c>
    </row>
    <row r="40" spans="1:14" s="32" customFormat="1" ht="69.900000000000006" customHeight="1" x14ac:dyDescent="0.2">
      <c r="A40" s="47"/>
      <c r="B40" s="14" t="s">
        <v>137</v>
      </c>
      <c r="C40" s="1" t="s">
        <v>135</v>
      </c>
      <c r="D40" s="40">
        <v>46113</v>
      </c>
      <c r="E40" s="14" t="s">
        <v>138</v>
      </c>
      <c r="F40" s="16">
        <v>4030001006337</v>
      </c>
      <c r="G40" s="17" t="s">
        <v>38</v>
      </c>
      <c r="H40" s="18" t="s">
        <v>52</v>
      </c>
      <c r="I40" s="18">
        <v>976342</v>
      </c>
      <c r="J40" s="19" t="s">
        <v>40</v>
      </c>
      <c r="K40" s="20" t="s">
        <v>36</v>
      </c>
      <c r="L40" s="20">
        <v>0</v>
      </c>
      <c r="M40" s="21" t="s">
        <v>36</v>
      </c>
      <c r="N40" s="22" t="s">
        <v>478</v>
      </c>
    </row>
    <row r="41" spans="1:14" s="32" customFormat="1" ht="69.900000000000006" customHeight="1" x14ac:dyDescent="0.2">
      <c r="A41" s="47"/>
      <c r="B41" s="14" t="s">
        <v>139</v>
      </c>
      <c r="C41" s="1" t="s">
        <v>135</v>
      </c>
      <c r="D41" s="40">
        <v>46113</v>
      </c>
      <c r="E41" s="14" t="s">
        <v>140</v>
      </c>
      <c r="F41" s="16">
        <v>4120001022705</v>
      </c>
      <c r="G41" s="17" t="s">
        <v>38</v>
      </c>
      <c r="H41" s="18" t="s">
        <v>52</v>
      </c>
      <c r="I41" s="18">
        <v>182752</v>
      </c>
      <c r="J41" s="19" t="s">
        <v>40</v>
      </c>
      <c r="K41" s="20" t="s">
        <v>36</v>
      </c>
      <c r="L41" s="20">
        <v>0</v>
      </c>
      <c r="M41" s="21" t="s">
        <v>36</v>
      </c>
      <c r="N41" s="22" t="s">
        <v>479</v>
      </c>
    </row>
    <row r="42" spans="1:14" s="32" customFormat="1" ht="69.900000000000006" customHeight="1" x14ac:dyDescent="0.2">
      <c r="A42" s="47"/>
      <c r="B42" s="14" t="s">
        <v>141</v>
      </c>
      <c r="C42" s="1" t="s">
        <v>42</v>
      </c>
      <c r="D42" s="40">
        <v>46113</v>
      </c>
      <c r="E42" s="14" t="s">
        <v>142</v>
      </c>
      <c r="F42" s="16">
        <v>7012801004493</v>
      </c>
      <c r="G42" s="17" t="s">
        <v>38</v>
      </c>
      <c r="H42" s="18" t="s">
        <v>52</v>
      </c>
      <c r="I42" s="18" t="s">
        <v>143</v>
      </c>
      <c r="J42" s="19" t="s">
        <v>40</v>
      </c>
      <c r="K42" s="20" t="s">
        <v>36</v>
      </c>
      <c r="L42" s="20">
        <v>0</v>
      </c>
      <c r="M42" s="21" t="s">
        <v>36</v>
      </c>
      <c r="N42" s="48" t="s">
        <v>480</v>
      </c>
    </row>
    <row r="43" spans="1:14" s="32" customFormat="1" ht="69.900000000000006" customHeight="1" x14ac:dyDescent="0.2">
      <c r="A43" s="47"/>
      <c r="B43" s="14" t="s">
        <v>144</v>
      </c>
      <c r="C43" s="1" t="s">
        <v>95</v>
      </c>
      <c r="D43" s="40">
        <v>46113</v>
      </c>
      <c r="E43" s="14" t="s">
        <v>145</v>
      </c>
      <c r="F43" s="16">
        <v>2011101012138</v>
      </c>
      <c r="G43" s="17" t="s">
        <v>38</v>
      </c>
      <c r="H43" s="18" t="s">
        <v>52</v>
      </c>
      <c r="I43" s="18">
        <v>1756971</v>
      </c>
      <c r="J43" s="19" t="s">
        <v>40</v>
      </c>
      <c r="K43" s="20" t="s">
        <v>36</v>
      </c>
      <c r="L43" s="20">
        <v>0</v>
      </c>
      <c r="M43" s="21" t="s">
        <v>36</v>
      </c>
      <c r="N43" s="22" t="s">
        <v>481</v>
      </c>
    </row>
    <row r="44" spans="1:14" s="32" customFormat="1" ht="69.900000000000006" customHeight="1" x14ac:dyDescent="0.2">
      <c r="A44" s="47"/>
      <c r="B44" s="14" t="s">
        <v>146</v>
      </c>
      <c r="C44" s="1" t="s">
        <v>37</v>
      </c>
      <c r="D44" s="40">
        <v>46113</v>
      </c>
      <c r="E44" s="14" t="s">
        <v>147</v>
      </c>
      <c r="F44" s="16">
        <v>9010001043154</v>
      </c>
      <c r="G44" s="17" t="s">
        <v>38</v>
      </c>
      <c r="H44" s="18" t="s">
        <v>39</v>
      </c>
      <c r="I44" s="18" t="s">
        <v>148</v>
      </c>
      <c r="J44" s="19" t="s">
        <v>40</v>
      </c>
      <c r="K44" s="20" t="s">
        <v>36</v>
      </c>
      <c r="L44" s="20">
        <v>0</v>
      </c>
      <c r="M44" s="21" t="s">
        <v>36</v>
      </c>
      <c r="N44" s="49" t="s">
        <v>482</v>
      </c>
    </row>
    <row r="45" spans="1:14" s="32" customFormat="1" ht="69.900000000000006" customHeight="1" x14ac:dyDescent="0.2">
      <c r="A45" s="47"/>
      <c r="B45" s="14" t="s">
        <v>149</v>
      </c>
      <c r="C45" s="1" t="s">
        <v>37</v>
      </c>
      <c r="D45" s="40">
        <v>46113</v>
      </c>
      <c r="E45" s="14" t="s">
        <v>150</v>
      </c>
      <c r="F45" s="16">
        <v>6120001159768</v>
      </c>
      <c r="G45" s="17" t="s">
        <v>38</v>
      </c>
      <c r="H45" s="18" t="s">
        <v>39</v>
      </c>
      <c r="I45" s="18" t="s">
        <v>151</v>
      </c>
      <c r="J45" s="19" t="s">
        <v>40</v>
      </c>
      <c r="K45" s="20" t="s">
        <v>36</v>
      </c>
      <c r="L45" s="20">
        <v>0</v>
      </c>
      <c r="M45" s="21" t="s">
        <v>36</v>
      </c>
      <c r="N45" s="49" t="s">
        <v>483</v>
      </c>
    </row>
    <row r="46" spans="1:14" s="32" customFormat="1" ht="69.900000000000006" customHeight="1" x14ac:dyDescent="0.2">
      <c r="A46" s="47"/>
      <c r="B46" s="14" t="s">
        <v>152</v>
      </c>
      <c r="C46" s="1" t="s">
        <v>37</v>
      </c>
      <c r="D46" s="40">
        <v>46113</v>
      </c>
      <c r="E46" s="14" t="s">
        <v>153</v>
      </c>
      <c r="F46" s="16">
        <v>7080105001177</v>
      </c>
      <c r="G46" s="17" t="s">
        <v>38</v>
      </c>
      <c r="H46" s="18">
        <v>5464580</v>
      </c>
      <c r="I46" s="18" t="s">
        <v>154</v>
      </c>
      <c r="J46" s="19">
        <v>0.54200000000000004</v>
      </c>
      <c r="K46" s="20" t="s">
        <v>36</v>
      </c>
      <c r="L46" s="20">
        <v>0</v>
      </c>
      <c r="M46" s="21" t="s">
        <v>36</v>
      </c>
      <c r="N46" s="49" t="s">
        <v>484</v>
      </c>
    </row>
    <row r="47" spans="1:14" s="32" customFormat="1" ht="69.900000000000006" customHeight="1" x14ac:dyDescent="0.2">
      <c r="A47" s="47"/>
      <c r="B47" s="14" t="s">
        <v>155</v>
      </c>
      <c r="C47" s="1" t="s">
        <v>37</v>
      </c>
      <c r="D47" s="40">
        <v>46113</v>
      </c>
      <c r="E47" s="14" t="s">
        <v>156</v>
      </c>
      <c r="F47" s="16">
        <v>9010601040880</v>
      </c>
      <c r="G47" s="17" t="s">
        <v>38</v>
      </c>
      <c r="H47" s="18">
        <v>3790765</v>
      </c>
      <c r="I47" s="18">
        <v>3551460</v>
      </c>
      <c r="J47" s="19">
        <v>0.93600000000000005</v>
      </c>
      <c r="K47" s="20" t="s">
        <v>36</v>
      </c>
      <c r="L47" s="20">
        <v>0</v>
      </c>
      <c r="M47" s="21" t="s">
        <v>36</v>
      </c>
      <c r="N47" s="22"/>
    </row>
    <row r="48" spans="1:14" s="32" customFormat="1" ht="69.900000000000006" customHeight="1" x14ac:dyDescent="0.2">
      <c r="A48" s="47"/>
      <c r="B48" s="14" t="s">
        <v>157</v>
      </c>
      <c r="C48" s="1" t="s">
        <v>37</v>
      </c>
      <c r="D48" s="40">
        <v>46113</v>
      </c>
      <c r="E48" s="14" t="s">
        <v>158</v>
      </c>
      <c r="F48" s="16">
        <v>9013401005070</v>
      </c>
      <c r="G48" s="17" t="s">
        <v>38</v>
      </c>
      <c r="H48" s="18" t="s">
        <v>39</v>
      </c>
      <c r="I48" s="18">
        <v>5493400</v>
      </c>
      <c r="J48" s="19" t="s">
        <v>40</v>
      </c>
      <c r="K48" s="20" t="s">
        <v>36</v>
      </c>
      <c r="L48" s="20">
        <v>0</v>
      </c>
      <c r="M48" s="21" t="s">
        <v>36</v>
      </c>
      <c r="N48" s="22"/>
    </row>
    <row r="49" spans="1:14" s="32" customFormat="1" ht="69.900000000000006" customHeight="1" x14ac:dyDescent="0.2">
      <c r="A49" s="47"/>
      <c r="B49" s="14" t="s">
        <v>159</v>
      </c>
      <c r="C49" s="1" t="s">
        <v>37</v>
      </c>
      <c r="D49" s="40">
        <v>46113</v>
      </c>
      <c r="E49" s="14" t="s">
        <v>160</v>
      </c>
      <c r="F49" s="16">
        <v>7010101010238</v>
      </c>
      <c r="G49" s="17" t="s">
        <v>38</v>
      </c>
      <c r="H49" s="18">
        <v>4208600</v>
      </c>
      <c r="I49" s="18">
        <v>3049200</v>
      </c>
      <c r="J49" s="19">
        <v>0.72399999999999998</v>
      </c>
      <c r="K49" s="20" t="s">
        <v>36</v>
      </c>
      <c r="L49" s="20">
        <v>0</v>
      </c>
      <c r="M49" s="21" t="s">
        <v>36</v>
      </c>
      <c r="N49" s="22"/>
    </row>
    <row r="50" spans="1:14" s="32" customFormat="1" ht="69.900000000000006" customHeight="1" x14ac:dyDescent="0.2">
      <c r="A50" s="47"/>
      <c r="B50" s="14" t="s">
        <v>161</v>
      </c>
      <c r="C50" s="1" t="s">
        <v>37</v>
      </c>
      <c r="D50" s="40">
        <v>46113</v>
      </c>
      <c r="E50" s="14" t="s">
        <v>162</v>
      </c>
      <c r="F50" s="16">
        <v>2010405013081</v>
      </c>
      <c r="G50" s="17" t="s">
        <v>38</v>
      </c>
      <c r="H50" s="18" t="s">
        <v>39</v>
      </c>
      <c r="I50" s="18">
        <v>2640000</v>
      </c>
      <c r="J50" s="19" t="s">
        <v>40</v>
      </c>
      <c r="K50" s="20" t="s">
        <v>36</v>
      </c>
      <c r="L50" s="20">
        <v>0</v>
      </c>
      <c r="M50" s="21" t="s">
        <v>36</v>
      </c>
      <c r="N50" s="22"/>
    </row>
    <row r="51" spans="1:14" s="32" customFormat="1" ht="69.900000000000006" customHeight="1" x14ac:dyDescent="0.2">
      <c r="A51" s="47"/>
      <c r="B51" s="14" t="s">
        <v>163</v>
      </c>
      <c r="C51" s="1" t="s">
        <v>37</v>
      </c>
      <c r="D51" s="40">
        <v>46113</v>
      </c>
      <c r="E51" s="14" t="s">
        <v>164</v>
      </c>
      <c r="F51" s="16">
        <v>5180001087444</v>
      </c>
      <c r="G51" s="17" t="s">
        <v>38</v>
      </c>
      <c r="H51" s="18">
        <v>114908530</v>
      </c>
      <c r="I51" s="18">
        <v>99267520</v>
      </c>
      <c r="J51" s="19">
        <v>0.86299999999999999</v>
      </c>
      <c r="K51" s="20" t="s">
        <v>36</v>
      </c>
      <c r="L51" s="20">
        <v>0</v>
      </c>
      <c r="M51" s="21" t="s">
        <v>36</v>
      </c>
      <c r="N51" s="22"/>
    </row>
    <row r="52" spans="1:14" s="32" customFormat="1" ht="69.900000000000006" customHeight="1" x14ac:dyDescent="0.2">
      <c r="A52" s="47"/>
      <c r="B52" s="14" t="s">
        <v>165</v>
      </c>
      <c r="C52" s="1" t="s">
        <v>37</v>
      </c>
      <c r="D52" s="40">
        <v>46113</v>
      </c>
      <c r="E52" s="14" t="s">
        <v>166</v>
      </c>
      <c r="F52" s="16">
        <v>1010901026918</v>
      </c>
      <c r="G52" s="17" t="s">
        <v>38</v>
      </c>
      <c r="H52" s="18" t="s">
        <v>39</v>
      </c>
      <c r="I52" s="18">
        <v>6820000</v>
      </c>
      <c r="J52" s="19" t="s">
        <v>40</v>
      </c>
      <c r="K52" s="20" t="s">
        <v>36</v>
      </c>
      <c r="L52" s="20">
        <v>0</v>
      </c>
      <c r="M52" s="21" t="s">
        <v>36</v>
      </c>
      <c r="N52" s="22"/>
    </row>
    <row r="53" spans="1:14" s="32" customFormat="1" ht="69.900000000000006" customHeight="1" x14ac:dyDescent="0.2">
      <c r="A53" s="47"/>
      <c r="B53" s="14" t="s">
        <v>167</v>
      </c>
      <c r="C53" s="1" t="s">
        <v>37</v>
      </c>
      <c r="D53" s="40">
        <v>46113</v>
      </c>
      <c r="E53" s="14" t="s">
        <v>43</v>
      </c>
      <c r="F53" s="16">
        <v>7010401022916</v>
      </c>
      <c r="G53" s="17" t="s">
        <v>38</v>
      </c>
      <c r="H53" s="18" t="s">
        <v>39</v>
      </c>
      <c r="I53" s="18">
        <v>573645600</v>
      </c>
      <c r="J53" s="19" t="s">
        <v>40</v>
      </c>
      <c r="K53" s="20" t="s">
        <v>36</v>
      </c>
      <c r="L53" s="20">
        <v>0</v>
      </c>
      <c r="M53" s="21" t="s">
        <v>36</v>
      </c>
      <c r="N53" s="22"/>
    </row>
    <row r="54" spans="1:14" s="32" customFormat="1" ht="69.900000000000006" customHeight="1" x14ac:dyDescent="0.2">
      <c r="A54" s="47"/>
      <c r="B54" s="14" t="s">
        <v>168</v>
      </c>
      <c r="C54" s="1" t="s">
        <v>169</v>
      </c>
      <c r="D54" s="40">
        <v>46113</v>
      </c>
      <c r="E54" s="14" t="s">
        <v>170</v>
      </c>
      <c r="F54" s="16">
        <v>3040001059574</v>
      </c>
      <c r="G54" s="17" t="s">
        <v>38</v>
      </c>
      <c r="H54" s="18" t="s">
        <v>171</v>
      </c>
      <c r="I54" s="18" t="s">
        <v>172</v>
      </c>
      <c r="J54" s="19" t="s">
        <v>173</v>
      </c>
      <c r="K54" s="20" t="s">
        <v>36</v>
      </c>
      <c r="L54" s="20">
        <v>0</v>
      </c>
      <c r="M54" s="21" t="s">
        <v>36</v>
      </c>
      <c r="N54" s="48" t="s">
        <v>485</v>
      </c>
    </row>
    <row r="55" spans="1:14" s="32" customFormat="1" ht="69.900000000000006" customHeight="1" x14ac:dyDescent="0.2">
      <c r="A55" s="47"/>
      <c r="B55" s="14" t="s">
        <v>174</v>
      </c>
      <c r="C55" s="1" t="s">
        <v>169</v>
      </c>
      <c r="D55" s="40">
        <v>46113</v>
      </c>
      <c r="E55" s="14" t="s">
        <v>175</v>
      </c>
      <c r="F55" s="16">
        <v>5010401020483</v>
      </c>
      <c r="G55" s="17" t="s">
        <v>38</v>
      </c>
      <c r="H55" s="18" t="s">
        <v>39</v>
      </c>
      <c r="I55" s="18">
        <v>12819576</v>
      </c>
      <c r="J55" s="19" t="s">
        <v>40</v>
      </c>
      <c r="K55" s="20" t="s">
        <v>36</v>
      </c>
      <c r="L55" s="20">
        <v>0</v>
      </c>
      <c r="M55" s="21" t="s">
        <v>36</v>
      </c>
      <c r="N55" s="22" t="s">
        <v>486</v>
      </c>
    </row>
    <row r="56" spans="1:14" s="32" customFormat="1" ht="69.900000000000006" customHeight="1" x14ac:dyDescent="0.2">
      <c r="A56" s="47"/>
      <c r="B56" s="14" t="s">
        <v>176</v>
      </c>
      <c r="C56" s="1" t="s">
        <v>177</v>
      </c>
      <c r="D56" s="40">
        <v>46113</v>
      </c>
      <c r="E56" s="14" t="s">
        <v>178</v>
      </c>
      <c r="F56" s="16">
        <v>3040001043108</v>
      </c>
      <c r="G56" s="17" t="s">
        <v>38</v>
      </c>
      <c r="H56" s="18" t="s">
        <v>39</v>
      </c>
      <c r="I56" s="18">
        <v>99880000</v>
      </c>
      <c r="J56" s="19" t="s">
        <v>40</v>
      </c>
      <c r="K56" s="20" t="s">
        <v>36</v>
      </c>
      <c r="L56" s="20">
        <v>0</v>
      </c>
      <c r="M56" s="21" t="s">
        <v>36</v>
      </c>
      <c r="N56" s="22"/>
    </row>
    <row r="57" spans="1:14" s="32" customFormat="1" ht="69.900000000000006" customHeight="1" x14ac:dyDescent="0.2">
      <c r="A57" s="47"/>
      <c r="B57" s="14" t="s">
        <v>179</v>
      </c>
      <c r="C57" s="1" t="s">
        <v>169</v>
      </c>
      <c r="D57" s="40">
        <v>46113</v>
      </c>
      <c r="E57" s="14" t="s">
        <v>175</v>
      </c>
      <c r="F57" s="16">
        <v>5010401020483</v>
      </c>
      <c r="G57" s="17" t="s">
        <v>38</v>
      </c>
      <c r="H57" s="18" t="s">
        <v>39</v>
      </c>
      <c r="I57" s="18">
        <v>15969096</v>
      </c>
      <c r="J57" s="19" t="s">
        <v>40</v>
      </c>
      <c r="K57" s="20" t="s">
        <v>36</v>
      </c>
      <c r="L57" s="20">
        <v>0</v>
      </c>
      <c r="M57" s="21" t="s">
        <v>36</v>
      </c>
      <c r="N57" s="22" t="s">
        <v>487</v>
      </c>
    </row>
    <row r="58" spans="1:14" s="32" customFormat="1" ht="69.900000000000006" customHeight="1" x14ac:dyDescent="0.2">
      <c r="A58" s="47"/>
      <c r="B58" s="14" t="s">
        <v>180</v>
      </c>
      <c r="C58" s="1" t="s">
        <v>181</v>
      </c>
      <c r="D58" s="40">
        <v>46113</v>
      </c>
      <c r="E58" s="14" t="s">
        <v>182</v>
      </c>
      <c r="F58" s="16">
        <v>3040001043090</v>
      </c>
      <c r="G58" s="17" t="s">
        <v>38</v>
      </c>
      <c r="H58" s="18" t="s">
        <v>39</v>
      </c>
      <c r="I58" s="18">
        <v>194679683</v>
      </c>
      <c r="J58" s="19" t="s">
        <v>40</v>
      </c>
      <c r="K58" s="20" t="s">
        <v>36</v>
      </c>
      <c r="L58" s="20">
        <v>0</v>
      </c>
      <c r="M58" s="21" t="s">
        <v>36</v>
      </c>
      <c r="N58" s="22" t="s">
        <v>488</v>
      </c>
    </row>
    <row r="59" spans="1:14" s="32" customFormat="1" ht="69.900000000000006" customHeight="1" x14ac:dyDescent="0.2">
      <c r="A59" s="47"/>
      <c r="B59" s="14" t="s">
        <v>183</v>
      </c>
      <c r="C59" s="1" t="s">
        <v>177</v>
      </c>
      <c r="D59" s="40">
        <v>46113</v>
      </c>
      <c r="E59" s="14" t="s">
        <v>55</v>
      </c>
      <c r="F59" s="16">
        <v>6010001004217</v>
      </c>
      <c r="G59" s="17" t="s">
        <v>38</v>
      </c>
      <c r="H59" s="18" t="s">
        <v>39</v>
      </c>
      <c r="I59" s="18" t="s">
        <v>184</v>
      </c>
      <c r="J59" s="19" t="s">
        <v>40</v>
      </c>
      <c r="K59" s="20" t="s">
        <v>36</v>
      </c>
      <c r="L59" s="20">
        <v>0</v>
      </c>
      <c r="M59" s="21" t="s">
        <v>36</v>
      </c>
      <c r="N59" s="49" t="s">
        <v>489</v>
      </c>
    </row>
    <row r="60" spans="1:14" s="32" customFormat="1" ht="69.900000000000006" customHeight="1" x14ac:dyDescent="0.2">
      <c r="A60" s="47"/>
      <c r="B60" s="14" t="s">
        <v>185</v>
      </c>
      <c r="C60" s="1" t="s">
        <v>177</v>
      </c>
      <c r="D60" s="40">
        <v>46113</v>
      </c>
      <c r="E60" s="14" t="s">
        <v>186</v>
      </c>
      <c r="F60" s="16">
        <v>8040005003383</v>
      </c>
      <c r="G60" s="17" t="s">
        <v>38</v>
      </c>
      <c r="H60" s="18" t="s">
        <v>39</v>
      </c>
      <c r="I60" s="18" t="s">
        <v>187</v>
      </c>
      <c r="J60" s="19" t="s">
        <v>40</v>
      </c>
      <c r="K60" s="20" t="s">
        <v>36</v>
      </c>
      <c r="L60" s="20">
        <v>0</v>
      </c>
      <c r="M60" s="21" t="s">
        <v>36</v>
      </c>
      <c r="N60" s="49" t="s">
        <v>490</v>
      </c>
    </row>
    <row r="61" spans="1:14" s="32" customFormat="1" ht="69.900000000000006" customHeight="1" x14ac:dyDescent="0.2">
      <c r="A61" s="47"/>
      <c r="B61" s="14" t="s">
        <v>188</v>
      </c>
      <c r="C61" s="1" t="s">
        <v>177</v>
      </c>
      <c r="D61" s="40">
        <v>46113</v>
      </c>
      <c r="E61" s="14" t="s">
        <v>189</v>
      </c>
      <c r="F61" s="16">
        <v>6370001021309</v>
      </c>
      <c r="G61" s="17" t="s">
        <v>38</v>
      </c>
      <c r="H61" s="18" t="s">
        <v>39</v>
      </c>
      <c r="I61" s="18" t="s">
        <v>190</v>
      </c>
      <c r="J61" s="19" t="s">
        <v>40</v>
      </c>
      <c r="K61" s="20" t="s">
        <v>36</v>
      </c>
      <c r="L61" s="20">
        <v>0</v>
      </c>
      <c r="M61" s="21" t="s">
        <v>36</v>
      </c>
      <c r="N61" s="49" t="s">
        <v>491</v>
      </c>
    </row>
    <row r="62" spans="1:14" s="32" customFormat="1" ht="69.900000000000006" customHeight="1" x14ac:dyDescent="0.2">
      <c r="A62" s="47"/>
      <c r="B62" s="14" t="s">
        <v>191</v>
      </c>
      <c r="C62" s="1" t="s">
        <v>192</v>
      </c>
      <c r="D62" s="40">
        <v>46113</v>
      </c>
      <c r="E62" s="14" t="s">
        <v>189</v>
      </c>
      <c r="F62" s="16">
        <v>6370001021309</v>
      </c>
      <c r="G62" s="17" t="s">
        <v>38</v>
      </c>
      <c r="H62" s="18" t="s">
        <v>52</v>
      </c>
      <c r="I62" s="18" t="s">
        <v>193</v>
      </c>
      <c r="J62" s="19" t="s">
        <v>40</v>
      </c>
      <c r="K62" s="20" t="s">
        <v>36</v>
      </c>
      <c r="L62" s="20">
        <v>0</v>
      </c>
      <c r="M62" s="21" t="s">
        <v>36</v>
      </c>
      <c r="N62" s="48" t="s">
        <v>492</v>
      </c>
    </row>
    <row r="63" spans="1:14" s="32" customFormat="1" ht="69.900000000000006" customHeight="1" x14ac:dyDescent="0.2">
      <c r="A63" s="47"/>
      <c r="B63" s="14" t="s">
        <v>194</v>
      </c>
      <c r="C63" s="1" t="s">
        <v>177</v>
      </c>
      <c r="D63" s="40">
        <v>46113</v>
      </c>
      <c r="E63" s="14" t="s">
        <v>195</v>
      </c>
      <c r="F63" s="16">
        <v>2010601040490</v>
      </c>
      <c r="G63" s="17" t="s">
        <v>38</v>
      </c>
      <c r="H63" s="18" t="s">
        <v>39</v>
      </c>
      <c r="I63" s="18" t="s">
        <v>196</v>
      </c>
      <c r="J63" s="19" t="s">
        <v>40</v>
      </c>
      <c r="K63" s="20" t="s">
        <v>36</v>
      </c>
      <c r="L63" s="20">
        <v>0</v>
      </c>
      <c r="M63" s="21" t="s">
        <v>36</v>
      </c>
      <c r="N63" s="49" t="s">
        <v>493</v>
      </c>
    </row>
    <row r="64" spans="1:14" s="32" customFormat="1" ht="69.900000000000006" customHeight="1" x14ac:dyDescent="0.2">
      <c r="A64" s="47"/>
      <c r="B64" s="14" t="s">
        <v>197</v>
      </c>
      <c r="C64" s="1" t="s">
        <v>37</v>
      </c>
      <c r="D64" s="40">
        <v>46115</v>
      </c>
      <c r="E64" s="14" t="s">
        <v>41</v>
      </c>
      <c r="F64" s="16">
        <v>7010001064648</v>
      </c>
      <c r="G64" s="17" t="s">
        <v>62</v>
      </c>
      <c r="H64" s="18" t="s">
        <v>39</v>
      </c>
      <c r="I64" s="18">
        <v>219120000</v>
      </c>
      <c r="J64" s="19" t="s">
        <v>40</v>
      </c>
      <c r="K64" s="20" t="s">
        <v>36</v>
      </c>
      <c r="L64" s="20">
        <v>0</v>
      </c>
      <c r="M64" s="21" t="s">
        <v>36</v>
      </c>
      <c r="N64" s="22"/>
    </row>
    <row r="65" spans="1:14" s="32" customFormat="1" ht="69.900000000000006" customHeight="1" x14ac:dyDescent="0.2">
      <c r="A65" s="47"/>
      <c r="B65" s="14" t="s">
        <v>198</v>
      </c>
      <c r="C65" s="1" t="s">
        <v>37</v>
      </c>
      <c r="D65" s="40">
        <v>46118</v>
      </c>
      <c r="E65" s="14" t="s">
        <v>199</v>
      </c>
      <c r="F65" s="16">
        <v>6010601062093</v>
      </c>
      <c r="G65" s="17" t="s">
        <v>62</v>
      </c>
      <c r="H65" s="18" t="s">
        <v>39</v>
      </c>
      <c r="I65" s="18">
        <v>209000000</v>
      </c>
      <c r="J65" s="19" t="s">
        <v>40</v>
      </c>
      <c r="K65" s="20" t="s">
        <v>36</v>
      </c>
      <c r="L65" s="20">
        <v>0</v>
      </c>
      <c r="M65" s="21" t="s">
        <v>36</v>
      </c>
      <c r="N65" s="22"/>
    </row>
    <row r="66" spans="1:14" s="32" customFormat="1" ht="69.900000000000006" customHeight="1" x14ac:dyDescent="0.2">
      <c r="A66" s="47"/>
      <c r="B66" s="14" t="s">
        <v>200</v>
      </c>
      <c r="C66" s="1" t="s">
        <v>37</v>
      </c>
      <c r="D66" s="40">
        <v>46119</v>
      </c>
      <c r="E66" s="14" t="s">
        <v>201</v>
      </c>
      <c r="F66" s="16">
        <v>8010001036398</v>
      </c>
      <c r="G66" s="17" t="s">
        <v>38</v>
      </c>
      <c r="H66" s="18">
        <v>7622978</v>
      </c>
      <c r="I66" s="18" t="s">
        <v>202</v>
      </c>
      <c r="J66" s="19">
        <v>0.91600000000000004</v>
      </c>
      <c r="K66" s="20" t="s">
        <v>36</v>
      </c>
      <c r="L66" s="20">
        <v>0</v>
      </c>
      <c r="M66" s="21" t="s">
        <v>36</v>
      </c>
      <c r="N66" s="49" t="s">
        <v>494</v>
      </c>
    </row>
    <row r="67" spans="1:14" s="32" customFormat="1" ht="69.900000000000006" customHeight="1" x14ac:dyDescent="0.2">
      <c r="A67" s="47"/>
      <c r="B67" s="14" t="s">
        <v>203</v>
      </c>
      <c r="C67" s="1" t="s">
        <v>204</v>
      </c>
      <c r="D67" s="40">
        <v>46119</v>
      </c>
      <c r="E67" s="14" t="s">
        <v>132</v>
      </c>
      <c r="F67" s="16">
        <v>8010601005356</v>
      </c>
      <c r="G67" s="17" t="s">
        <v>38</v>
      </c>
      <c r="H67" s="18" t="s">
        <v>39</v>
      </c>
      <c r="I67" s="18" t="s">
        <v>205</v>
      </c>
      <c r="J67" s="19" t="s">
        <v>40</v>
      </c>
      <c r="K67" s="20" t="s">
        <v>36</v>
      </c>
      <c r="L67" s="20">
        <v>0</v>
      </c>
      <c r="M67" s="21" t="s">
        <v>36</v>
      </c>
      <c r="N67" s="48" t="s">
        <v>495</v>
      </c>
    </row>
    <row r="68" spans="1:14" s="32" customFormat="1" ht="69.900000000000006" customHeight="1" x14ac:dyDescent="0.2">
      <c r="A68" s="47"/>
      <c r="B68" s="14" t="s">
        <v>206</v>
      </c>
      <c r="C68" s="1" t="s">
        <v>37</v>
      </c>
      <c r="D68" s="40">
        <v>46119</v>
      </c>
      <c r="E68" s="14" t="s">
        <v>207</v>
      </c>
      <c r="F68" s="16">
        <v>4010601039192</v>
      </c>
      <c r="G68" s="17" t="s">
        <v>38</v>
      </c>
      <c r="H68" s="18">
        <v>10983500</v>
      </c>
      <c r="I68" s="18" t="s">
        <v>208</v>
      </c>
      <c r="J68" s="19">
        <v>0.748</v>
      </c>
      <c r="K68" s="20" t="s">
        <v>36</v>
      </c>
      <c r="L68" s="20">
        <v>0</v>
      </c>
      <c r="M68" s="21" t="s">
        <v>36</v>
      </c>
      <c r="N68" s="49" t="s">
        <v>496</v>
      </c>
    </row>
    <row r="69" spans="1:14" s="32" customFormat="1" ht="69.900000000000006" customHeight="1" x14ac:dyDescent="0.2">
      <c r="A69" s="47"/>
      <c r="B69" s="14" t="s">
        <v>209</v>
      </c>
      <c r="C69" s="1" t="s">
        <v>64</v>
      </c>
      <c r="D69" s="40">
        <v>46119</v>
      </c>
      <c r="E69" s="14" t="s">
        <v>210</v>
      </c>
      <c r="F69" s="16">
        <v>5180301013959</v>
      </c>
      <c r="G69" s="17" t="s">
        <v>38</v>
      </c>
      <c r="H69" s="18" t="s">
        <v>52</v>
      </c>
      <c r="I69" s="18" t="s">
        <v>211</v>
      </c>
      <c r="J69" s="19" t="s">
        <v>40</v>
      </c>
      <c r="K69" s="20" t="s">
        <v>36</v>
      </c>
      <c r="L69" s="20">
        <v>0</v>
      </c>
      <c r="M69" s="21" t="s">
        <v>36</v>
      </c>
      <c r="N69" s="48" t="s">
        <v>497</v>
      </c>
    </row>
    <row r="70" spans="1:14" s="32" customFormat="1" ht="69.900000000000006" customHeight="1" x14ac:dyDescent="0.2">
      <c r="A70" s="47"/>
      <c r="B70" s="14" t="s">
        <v>212</v>
      </c>
      <c r="C70" s="1" t="s">
        <v>37</v>
      </c>
      <c r="D70" s="40">
        <v>46119</v>
      </c>
      <c r="E70" s="14" t="s">
        <v>213</v>
      </c>
      <c r="F70" s="16">
        <v>4080401012748</v>
      </c>
      <c r="G70" s="17" t="s">
        <v>38</v>
      </c>
      <c r="H70" s="18" t="s">
        <v>39</v>
      </c>
      <c r="I70" s="18" t="s">
        <v>214</v>
      </c>
      <c r="J70" s="19" t="s">
        <v>40</v>
      </c>
      <c r="K70" s="20" t="s">
        <v>36</v>
      </c>
      <c r="L70" s="20">
        <v>0</v>
      </c>
      <c r="M70" s="21" t="s">
        <v>36</v>
      </c>
      <c r="N70" s="49" t="s">
        <v>498</v>
      </c>
    </row>
    <row r="71" spans="1:14" s="32" customFormat="1" ht="69.900000000000006" customHeight="1" x14ac:dyDescent="0.2">
      <c r="A71" s="47"/>
      <c r="B71" s="14" t="s">
        <v>215</v>
      </c>
      <c r="C71" s="1" t="s">
        <v>37</v>
      </c>
      <c r="D71" s="40">
        <v>46119</v>
      </c>
      <c r="E71" s="14" t="s">
        <v>216</v>
      </c>
      <c r="F71" s="16">
        <v>4010605000547</v>
      </c>
      <c r="G71" s="17" t="s">
        <v>38</v>
      </c>
      <c r="H71" s="18">
        <v>15475438</v>
      </c>
      <c r="I71" s="18" t="s">
        <v>217</v>
      </c>
      <c r="J71" s="19">
        <v>0.67500000000000004</v>
      </c>
      <c r="K71" s="20" t="s">
        <v>36</v>
      </c>
      <c r="L71" s="20">
        <v>0</v>
      </c>
      <c r="M71" s="21" t="s">
        <v>36</v>
      </c>
      <c r="N71" s="49" t="s">
        <v>499</v>
      </c>
    </row>
    <row r="72" spans="1:14" s="32" customFormat="1" ht="69.900000000000006" customHeight="1" x14ac:dyDescent="0.2">
      <c r="A72" s="47"/>
      <c r="B72" s="14" t="s">
        <v>218</v>
      </c>
      <c r="C72" s="1" t="s">
        <v>37</v>
      </c>
      <c r="D72" s="40">
        <v>46119</v>
      </c>
      <c r="E72" s="14" t="s">
        <v>219</v>
      </c>
      <c r="F72" s="16">
        <v>8010601005521</v>
      </c>
      <c r="G72" s="17" t="s">
        <v>38</v>
      </c>
      <c r="H72" s="18" t="s">
        <v>39</v>
      </c>
      <c r="I72" s="18" t="s">
        <v>220</v>
      </c>
      <c r="J72" s="19" t="s">
        <v>40</v>
      </c>
      <c r="K72" s="20" t="s">
        <v>36</v>
      </c>
      <c r="L72" s="20">
        <v>0</v>
      </c>
      <c r="M72" s="21" t="s">
        <v>36</v>
      </c>
      <c r="N72" s="49" t="s">
        <v>500</v>
      </c>
    </row>
    <row r="73" spans="1:14" s="32" customFormat="1" ht="69.900000000000006" customHeight="1" x14ac:dyDescent="0.2">
      <c r="A73" s="47"/>
      <c r="B73" s="14" t="s">
        <v>221</v>
      </c>
      <c r="C73" s="1" t="s">
        <v>37</v>
      </c>
      <c r="D73" s="40">
        <v>46119</v>
      </c>
      <c r="E73" s="14" t="s">
        <v>222</v>
      </c>
      <c r="F73" s="16">
        <v>1011701012208</v>
      </c>
      <c r="G73" s="17" t="s">
        <v>38</v>
      </c>
      <c r="H73" s="18">
        <v>4296559</v>
      </c>
      <c r="I73" s="18">
        <v>3170676</v>
      </c>
      <c r="J73" s="19">
        <v>0.73699999999999999</v>
      </c>
      <c r="K73" s="20" t="s">
        <v>36</v>
      </c>
      <c r="L73" s="20">
        <v>0</v>
      </c>
      <c r="M73" s="21" t="s">
        <v>36</v>
      </c>
      <c r="N73" s="22"/>
    </row>
    <row r="74" spans="1:14" s="32" customFormat="1" ht="69.900000000000006" customHeight="1" x14ac:dyDescent="0.2">
      <c r="A74" s="47"/>
      <c r="B74" s="14" t="s">
        <v>223</v>
      </c>
      <c r="C74" s="1" t="s">
        <v>37</v>
      </c>
      <c r="D74" s="40">
        <v>46119</v>
      </c>
      <c r="E74" s="14" t="s">
        <v>222</v>
      </c>
      <c r="F74" s="16">
        <v>1011701012208</v>
      </c>
      <c r="G74" s="17" t="s">
        <v>38</v>
      </c>
      <c r="H74" s="18">
        <v>7202690</v>
      </c>
      <c r="I74" s="18" t="s">
        <v>224</v>
      </c>
      <c r="J74" s="19">
        <v>0.85399999999999998</v>
      </c>
      <c r="K74" s="20" t="s">
        <v>36</v>
      </c>
      <c r="L74" s="20">
        <v>0</v>
      </c>
      <c r="M74" s="21" t="s">
        <v>36</v>
      </c>
      <c r="N74" s="49" t="s">
        <v>501</v>
      </c>
    </row>
    <row r="75" spans="1:14" s="32" customFormat="1" ht="69.900000000000006" customHeight="1" x14ac:dyDescent="0.2">
      <c r="A75" s="47"/>
      <c r="B75" s="14" t="s">
        <v>225</v>
      </c>
      <c r="C75" s="1" t="s">
        <v>37</v>
      </c>
      <c r="D75" s="40">
        <v>46119</v>
      </c>
      <c r="E75" s="14" t="s">
        <v>226</v>
      </c>
      <c r="F75" s="16">
        <v>9012301002748</v>
      </c>
      <c r="G75" s="17" t="s">
        <v>38</v>
      </c>
      <c r="H75" s="18" t="s">
        <v>39</v>
      </c>
      <c r="I75" s="18">
        <v>7733000</v>
      </c>
      <c r="J75" s="19" t="s">
        <v>40</v>
      </c>
      <c r="K75" s="20" t="s">
        <v>36</v>
      </c>
      <c r="L75" s="20">
        <v>0</v>
      </c>
      <c r="M75" s="21" t="s">
        <v>36</v>
      </c>
      <c r="N75" s="22"/>
    </row>
    <row r="76" spans="1:14" s="32" customFormat="1" ht="69.900000000000006" customHeight="1" x14ac:dyDescent="0.2">
      <c r="A76" s="47"/>
      <c r="B76" s="14" t="s">
        <v>227</v>
      </c>
      <c r="C76" s="1" t="s">
        <v>37</v>
      </c>
      <c r="D76" s="40">
        <v>46119</v>
      </c>
      <c r="E76" s="14" t="s">
        <v>228</v>
      </c>
      <c r="F76" s="16">
        <v>1030001056285</v>
      </c>
      <c r="G76" s="17" t="s">
        <v>38</v>
      </c>
      <c r="H76" s="18">
        <v>47856256</v>
      </c>
      <c r="I76" s="18">
        <v>29700000</v>
      </c>
      <c r="J76" s="19">
        <v>0.62</v>
      </c>
      <c r="K76" s="20" t="s">
        <v>36</v>
      </c>
      <c r="L76" s="20">
        <v>0</v>
      </c>
      <c r="M76" s="21" t="s">
        <v>36</v>
      </c>
      <c r="N76" s="22"/>
    </row>
    <row r="77" spans="1:14" s="32" customFormat="1" ht="69.900000000000006" customHeight="1" x14ac:dyDescent="0.2">
      <c r="A77" s="47"/>
      <c r="B77" s="14" t="s">
        <v>229</v>
      </c>
      <c r="C77" s="1" t="s">
        <v>230</v>
      </c>
      <c r="D77" s="40">
        <v>46119</v>
      </c>
      <c r="E77" s="14" t="s">
        <v>201</v>
      </c>
      <c r="F77" s="16">
        <v>8010001036398</v>
      </c>
      <c r="G77" s="17" t="s">
        <v>38</v>
      </c>
      <c r="H77" s="18" t="s">
        <v>52</v>
      </c>
      <c r="I77" s="18" t="s">
        <v>231</v>
      </c>
      <c r="J77" s="19" t="s">
        <v>40</v>
      </c>
      <c r="K77" s="20" t="s">
        <v>36</v>
      </c>
      <c r="L77" s="20">
        <v>0</v>
      </c>
      <c r="M77" s="21" t="s">
        <v>36</v>
      </c>
      <c r="N77" s="48" t="s">
        <v>502</v>
      </c>
    </row>
    <row r="78" spans="1:14" s="32" customFormat="1" ht="69.900000000000006" customHeight="1" x14ac:dyDescent="0.2">
      <c r="A78" s="47"/>
      <c r="B78" s="14" t="s">
        <v>232</v>
      </c>
      <c r="C78" s="1" t="s">
        <v>37</v>
      </c>
      <c r="D78" s="40">
        <v>46119</v>
      </c>
      <c r="E78" s="14" t="s">
        <v>233</v>
      </c>
      <c r="F78" s="16">
        <v>1010001045703</v>
      </c>
      <c r="G78" s="17" t="s">
        <v>38</v>
      </c>
      <c r="H78" s="18">
        <v>12776746</v>
      </c>
      <c r="I78" s="18">
        <v>10021033</v>
      </c>
      <c r="J78" s="19">
        <v>0.78400000000000003</v>
      </c>
      <c r="K78" s="20" t="s">
        <v>36</v>
      </c>
      <c r="L78" s="20">
        <v>0</v>
      </c>
      <c r="M78" s="21" t="s">
        <v>36</v>
      </c>
      <c r="N78" s="22"/>
    </row>
    <row r="79" spans="1:14" s="32" customFormat="1" ht="69.900000000000006" customHeight="1" x14ac:dyDescent="0.2">
      <c r="A79" s="47"/>
      <c r="B79" s="14" t="s">
        <v>234</v>
      </c>
      <c r="C79" s="1" t="s">
        <v>37</v>
      </c>
      <c r="D79" s="40">
        <v>46119</v>
      </c>
      <c r="E79" s="14" t="s">
        <v>235</v>
      </c>
      <c r="F79" s="16">
        <v>6020001015980</v>
      </c>
      <c r="G79" s="17" t="s">
        <v>38</v>
      </c>
      <c r="H79" s="18" t="s">
        <v>39</v>
      </c>
      <c r="I79" s="18" t="s">
        <v>236</v>
      </c>
      <c r="J79" s="19" t="s">
        <v>40</v>
      </c>
      <c r="K79" s="20" t="s">
        <v>36</v>
      </c>
      <c r="L79" s="20">
        <v>0</v>
      </c>
      <c r="M79" s="21" t="s">
        <v>36</v>
      </c>
      <c r="N79" s="49" t="s">
        <v>503</v>
      </c>
    </row>
    <row r="80" spans="1:14" s="32" customFormat="1" ht="69.900000000000006" customHeight="1" x14ac:dyDescent="0.2">
      <c r="A80" s="47"/>
      <c r="B80" s="14" t="s">
        <v>237</v>
      </c>
      <c r="C80" s="1" t="s">
        <v>37</v>
      </c>
      <c r="D80" s="40">
        <v>46120</v>
      </c>
      <c r="E80" s="14" t="s">
        <v>238</v>
      </c>
      <c r="F80" s="16">
        <v>9011101031552</v>
      </c>
      <c r="G80" s="17" t="s">
        <v>38</v>
      </c>
      <c r="H80" s="18" t="s">
        <v>39</v>
      </c>
      <c r="I80" s="18">
        <v>2142800</v>
      </c>
      <c r="J80" s="19" t="s">
        <v>40</v>
      </c>
      <c r="K80" s="20" t="s">
        <v>36</v>
      </c>
      <c r="L80" s="20">
        <v>0</v>
      </c>
      <c r="M80" s="21" t="s">
        <v>36</v>
      </c>
      <c r="N80" s="22"/>
    </row>
    <row r="81" spans="1:16" s="32" customFormat="1" ht="69.900000000000006" customHeight="1" x14ac:dyDescent="0.2">
      <c r="A81" s="47"/>
      <c r="B81" s="14" t="s">
        <v>239</v>
      </c>
      <c r="C81" s="1" t="s">
        <v>37</v>
      </c>
      <c r="D81" s="40">
        <v>46121</v>
      </c>
      <c r="E81" s="14" t="s">
        <v>240</v>
      </c>
      <c r="F81" s="16">
        <v>6010001011147</v>
      </c>
      <c r="G81" s="17" t="s">
        <v>38</v>
      </c>
      <c r="H81" s="18" t="s">
        <v>39</v>
      </c>
      <c r="I81" s="18">
        <v>2876335</v>
      </c>
      <c r="J81" s="19" t="s">
        <v>40</v>
      </c>
      <c r="K81" s="20" t="s">
        <v>36</v>
      </c>
      <c r="L81" s="20">
        <v>0</v>
      </c>
      <c r="M81" s="21" t="s">
        <v>36</v>
      </c>
      <c r="N81" s="22"/>
    </row>
    <row r="82" spans="1:16" s="32" customFormat="1" ht="69.900000000000006" customHeight="1" x14ac:dyDescent="0.2">
      <c r="A82" s="47"/>
      <c r="B82" s="14" t="s">
        <v>241</v>
      </c>
      <c r="C82" s="1" t="s">
        <v>37</v>
      </c>
      <c r="D82" s="40">
        <v>46126</v>
      </c>
      <c r="E82" s="14" t="s">
        <v>43</v>
      </c>
      <c r="F82" s="16">
        <v>7010401022916</v>
      </c>
      <c r="G82" s="17" t="s">
        <v>62</v>
      </c>
      <c r="H82" s="18" t="s">
        <v>39</v>
      </c>
      <c r="I82" s="18">
        <v>191400000</v>
      </c>
      <c r="J82" s="19" t="s">
        <v>40</v>
      </c>
      <c r="K82" s="20" t="s">
        <v>36</v>
      </c>
      <c r="L82" s="20">
        <v>0</v>
      </c>
      <c r="M82" s="21" t="s">
        <v>36</v>
      </c>
      <c r="N82" s="22"/>
    </row>
    <row r="83" spans="1:16" s="32" customFormat="1" ht="69.900000000000006" customHeight="1" x14ac:dyDescent="0.2">
      <c r="A83" s="47"/>
      <c r="B83" s="14" t="s">
        <v>242</v>
      </c>
      <c r="C83" s="1" t="s">
        <v>64</v>
      </c>
      <c r="D83" s="40">
        <v>46128</v>
      </c>
      <c r="E83" s="14" t="s">
        <v>243</v>
      </c>
      <c r="F83" s="16">
        <v>4020001018845</v>
      </c>
      <c r="G83" s="17" t="s">
        <v>38</v>
      </c>
      <c r="H83" s="18" t="s">
        <v>244</v>
      </c>
      <c r="I83" s="18" t="s">
        <v>245</v>
      </c>
      <c r="J83" s="19" t="s">
        <v>246</v>
      </c>
      <c r="K83" s="20" t="s">
        <v>36</v>
      </c>
      <c r="L83" s="20">
        <v>0</v>
      </c>
      <c r="M83" s="21" t="s">
        <v>36</v>
      </c>
      <c r="N83" s="48" t="s">
        <v>504</v>
      </c>
    </row>
    <row r="84" spans="1:16" s="32" customFormat="1" ht="69.900000000000006" customHeight="1" x14ac:dyDescent="0.2">
      <c r="A84" s="47"/>
      <c r="B84" s="14" t="s">
        <v>247</v>
      </c>
      <c r="C84" s="1" t="s">
        <v>37</v>
      </c>
      <c r="D84" s="40">
        <v>46128</v>
      </c>
      <c r="E84" s="14" t="s">
        <v>248</v>
      </c>
      <c r="F84" s="16">
        <v>5011101005378</v>
      </c>
      <c r="G84" s="17" t="s">
        <v>38</v>
      </c>
      <c r="H84" s="18" t="s">
        <v>39</v>
      </c>
      <c r="I84" s="18">
        <v>11550000</v>
      </c>
      <c r="J84" s="19" t="s">
        <v>40</v>
      </c>
      <c r="K84" s="20" t="s">
        <v>36</v>
      </c>
      <c r="L84" s="20">
        <v>0</v>
      </c>
      <c r="M84" s="21" t="s">
        <v>36</v>
      </c>
      <c r="N84" s="22"/>
    </row>
    <row r="85" spans="1:16" ht="69.900000000000006" customHeight="1" x14ac:dyDescent="0.2">
      <c r="A85" s="47"/>
      <c r="B85" s="14" t="s">
        <v>249</v>
      </c>
      <c r="C85" s="1" t="s">
        <v>37</v>
      </c>
      <c r="D85" s="40">
        <v>46129</v>
      </c>
      <c r="E85" s="14" t="s">
        <v>250</v>
      </c>
      <c r="F85" s="16">
        <v>4010401020815</v>
      </c>
      <c r="G85" s="17" t="s">
        <v>38</v>
      </c>
      <c r="H85" s="18" t="s">
        <v>39</v>
      </c>
      <c r="I85" s="18">
        <v>14747040</v>
      </c>
      <c r="J85" s="19" t="s">
        <v>40</v>
      </c>
      <c r="K85" s="20" t="s">
        <v>36</v>
      </c>
      <c r="L85" s="20">
        <v>0</v>
      </c>
      <c r="M85" s="21" t="s">
        <v>36</v>
      </c>
      <c r="N85" s="22"/>
      <c r="O85" s="32"/>
      <c r="P85" s="32"/>
    </row>
    <row r="86" spans="1:16" ht="69.900000000000006" customHeight="1" x14ac:dyDescent="0.2">
      <c r="A86" s="47"/>
      <c r="B86" s="14" t="s">
        <v>251</v>
      </c>
      <c r="C86" s="1" t="s">
        <v>37</v>
      </c>
      <c r="D86" s="40">
        <v>46135</v>
      </c>
      <c r="E86" s="14" t="s">
        <v>252</v>
      </c>
      <c r="F86" s="16">
        <v>4010401039731</v>
      </c>
      <c r="G86" s="17" t="s">
        <v>38</v>
      </c>
      <c r="H86" s="18">
        <v>31206109</v>
      </c>
      <c r="I86" s="18">
        <v>20301380</v>
      </c>
      <c r="J86" s="19">
        <v>0.65</v>
      </c>
      <c r="K86" s="20" t="s">
        <v>36</v>
      </c>
      <c r="L86" s="20">
        <v>0</v>
      </c>
      <c r="M86" s="21" t="s">
        <v>36</v>
      </c>
      <c r="N86" s="22"/>
      <c r="O86" s="32"/>
      <c r="P86" s="32"/>
    </row>
    <row r="87" spans="1:16" ht="69.900000000000006" customHeight="1" x14ac:dyDescent="0.2">
      <c r="A87" s="47"/>
      <c r="B87" s="14" t="s">
        <v>253</v>
      </c>
      <c r="C87" s="1" t="s">
        <v>37</v>
      </c>
      <c r="D87" s="40">
        <v>46135</v>
      </c>
      <c r="E87" s="14" t="s">
        <v>201</v>
      </c>
      <c r="F87" s="16">
        <v>8010001036398</v>
      </c>
      <c r="G87" s="17" t="s">
        <v>38</v>
      </c>
      <c r="H87" s="18">
        <v>160972405</v>
      </c>
      <c r="I87" s="18" t="s">
        <v>254</v>
      </c>
      <c r="J87" s="19">
        <v>0.93700000000000006</v>
      </c>
      <c r="K87" s="20" t="s">
        <v>36</v>
      </c>
      <c r="L87" s="20">
        <v>0</v>
      </c>
      <c r="M87" s="21" t="s">
        <v>36</v>
      </c>
      <c r="N87" s="49" t="s">
        <v>505</v>
      </c>
      <c r="O87" s="32"/>
      <c r="P87" s="32"/>
    </row>
    <row r="88" spans="1:16" ht="69.900000000000006" customHeight="1" x14ac:dyDescent="0.2">
      <c r="A88" s="47"/>
      <c r="B88" s="14" t="s">
        <v>445</v>
      </c>
      <c r="C88" s="1" t="s">
        <v>204</v>
      </c>
      <c r="D88" s="40">
        <v>46113</v>
      </c>
      <c r="E88" s="14" t="s">
        <v>446</v>
      </c>
      <c r="F88" s="16">
        <v>4390001011953</v>
      </c>
      <c r="G88" s="17" t="s">
        <v>38</v>
      </c>
      <c r="H88" s="18" t="s">
        <v>52</v>
      </c>
      <c r="I88" s="18">
        <v>13400</v>
      </c>
      <c r="J88" s="19" t="s">
        <v>40</v>
      </c>
      <c r="K88" s="20" t="s">
        <v>36</v>
      </c>
      <c r="L88" s="20">
        <v>0</v>
      </c>
      <c r="M88" s="21" t="s">
        <v>36</v>
      </c>
      <c r="N88" s="22" t="s">
        <v>447</v>
      </c>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t="str">
        <f>IF(A94="","",VLOOKUP(A94,#REF!,5,FALSE))</f>
        <v/>
      </c>
      <c r="C94" s="1" t="str">
        <f>IF(A94="","",VLOOKUP(A94,#REF!,6,FALSE))</f>
        <v/>
      </c>
      <c r="D94" s="40" t="str">
        <f>IF(A94="","",VLOOKUP(A94,#REF!,9,FALSE))</f>
        <v/>
      </c>
      <c r="E94" s="14" t="str">
        <f>IF(A94="","",VLOOKUP(A94,#REF!,10,FALSE))</f>
        <v/>
      </c>
      <c r="F94" s="16" t="str">
        <f>IF(A94="","",VLOOKUP(A94,#REF!,11,FALSE))</f>
        <v/>
      </c>
      <c r="G94" s="17" t="str">
        <f>IF(A94="","",IF(VLOOKUP(A94,#REF!,14,FALSE)="②一般競争入札（総合評価方式）","一般競争入札"&amp;CHAR(10)&amp;"（総合評価方式）","一般競争入札"))</f>
        <v/>
      </c>
      <c r="H94" s="18" t="str">
        <f>IF(A94="","",IF(VLOOKUP(A94,#REF!,16,FALSE)="他官署で調達手続きを実施のため","他官署で調達手続きを実施のため",IF(VLOOKUP(A94,#REF!,23,FALSE)="②同種の他の契約の予定価格を類推されるおそれがあるため公表しない","同種の他の契約の予定価格を類推されるおそれがあるため公表しない",IF(VLOOKUP(A94,#REF!,23,FALSE)="－","－",IF(VLOOKUP(A94,#REF!,7,FALSE)&lt;&gt;"",TEXT(VLOOKUP(A94,#REF!,16,FALSE),"#,##0円")&amp;CHAR(10)&amp;"(A)",VLOOKUP(A94,#REF!,16,FALSE))))))</f>
        <v/>
      </c>
      <c r="I94" s="18" t="str">
        <f>IF(A94="","",VLOOKUP(A94,#REF!,17,FALSE))</f>
        <v/>
      </c>
      <c r="J94" s="19" t="str">
        <f>IF(A94="","",IF(VLOOKUP(A94,#REF!,16,FALSE)="他官署で調達手続きを実施のため","－",IF(VLOOKUP(A94,#REF!,23,FALSE)="②同種の他の契約の予定価格を類推されるおそれがあるため公表しない","－",IF(VLOOKUP(A94,#REF!,23,FALSE)="－","－",IF(VLOOKUP(A94,#REF!,7,FALSE)&lt;&gt;"",TEXT(VLOOKUP(A94,#REF!,19,FALSE),"#.0%")&amp;CHAR(10)&amp;"(B/A×100)",VLOOKUP(A94,#REF!,19,FALSE))))))</f>
        <v/>
      </c>
      <c r="K94" s="20" t="str">
        <f>IF(A94="","",IF(VLOOKUP(A94,#REF!,12,FALSE)="①公益社団法人","公社",IF(VLOOKUP(A94,#REF!,12,FALSE)="②公益財団法人","公財","")))</f>
        <v/>
      </c>
      <c r="L94" s="20" t="str">
        <f>IF(A94="","",VLOOKUP(A94,#REF!,13,FALSE))</f>
        <v/>
      </c>
      <c r="M94" s="21" t="str">
        <f>IF(A94="","",IF(VLOOKUP(A94,#REF!,13,FALSE)="国所管",VLOOKUP(A94,#REF!,24,FALSE),""))</f>
        <v/>
      </c>
      <c r="N94" s="22"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row r="105" spans="1:16" ht="69.900000000000006" customHeight="1" x14ac:dyDescent="0.2"/>
    <row r="106" spans="1:16" ht="69.900000000000006" customHeight="1" x14ac:dyDescent="0.2"/>
    <row r="107"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3" xr:uid="{00000000-0002-0000-0200-000000000000}"/>
    <dataValidation imeMode="halfAlpha" allowBlank="1" showInputMessage="1" showErrorMessage="1" errorTitle="参考" error="半角数字で入力して下さい。" promptTitle="入力方法" prompt="半角数字で入力して下さい。" sqref="H6:J103"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sqref="A1:A5"/>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4.44140625" style="24" customWidth="1"/>
    <col min="16" max="16" width="9" style="24"/>
    <col min="17" max="17" width="11.21875" style="24" customWidth="1"/>
    <col min="18" max="16384" width="9" style="24"/>
  </cols>
  <sheetData>
    <row r="1" spans="1:15" ht="27.75" customHeight="1" x14ac:dyDescent="0.2">
      <c r="A1" s="68"/>
      <c r="B1" s="55" t="s">
        <v>33</v>
      </c>
      <c r="C1" s="56"/>
      <c r="D1" s="56"/>
      <c r="E1" s="56"/>
      <c r="F1" s="56"/>
      <c r="G1" s="63"/>
      <c r="H1" s="56"/>
      <c r="I1" s="56"/>
      <c r="J1" s="56"/>
      <c r="K1" s="56"/>
      <c r="L1" s="56"/>
      <c r="M1" s="56"/>
      <c r="N1" s="56"/>
      <c r="O1" s="56"/>
    </row>
    <row r="2" spans="1:15" x14ac:dyDescent="0.2">
      <c r="A2" s="69"/>
    </row>
    <row r="3" spans="1:15" x14ac:dyDescent="0.15">
      <c r="A3" s="69"/>
      <c r="B3" s="28"/>
      <c r="O3" s="29"/>
    </row>
    <row r="4" spans="1:15" ht="21.9" customHeight="1" x14ac:dyDescent="0.2">
      <c r="A4" s="69"/>
      <c r="B4" s="50" t="s">
        <v>29</v>
      </c>
      <c r="C4" s="50" t="s">
        <v>16</v>
      </c>
      <c r="D4" s="50" t="s">
        <v>17</v>
      </c>
      <c r="E4" s="50" t="s">
        <v>18</v>
      </c>
      <c r="F4" s="57" t="s">
        <v>19</v>
      </c>
      <c r="G4" s="64" t="s">
        <v>20</v>
      </c>
      <c r="H4" s="59" t="s">
        <v>21</v>
      </c>
      <c r="I4" s="50" t="s">
        <v>22</v>
      </c>
      <c r="J4" s="50" t="s">
        <v>23</v>
      </c>
      <c r="K4" s="61" t="s">
        <v>24</v>
      </c>
      <c r="L4" s="62" t="s">
        <v>25</v>
      </c>
      <c r="M4" s="62"/>
      <c r="N4" s="62"/>
      <c r="O4" s="30"/>
    </row>
    <row r="5" spans="1:15" s="32" customFormat="1" ht="36" customHeight="1" x14ac:dyDescent="0.2">
      <c r="A5" s="70"/>
      <c r="B5" s="50"/>
      <c r="C5" s="50"/>
      <c r="D5" s="50"/>
      <c r="E5" s="50"/>
      <c r="F5" s="58"/>
      <c r="G5" s="64"/>
      <c r="H5" s="59"/>
      <c r="I5" s="50"/>
      <c r="J5" s="50"/>
      <c r="K5" s="61"/>
      <c r="L5" s="31" t="s">
        <v>26</v>
      </c>
      <c r="M5" s="31" t="s">
        <v>34</v>
      </c>
      <c r="N5" s="31" t="s">
        <v>12</v>
      </c>
      <c r="O5" s="31" t="s">
        <v>27</v>
      </c>
    </row>
    <row r="6" spans="1:15" s="32" customFormat="1" ht="69.900000000000006" customHeight="1" x14ac:dyDescent="0.2">
      <c r="A6" s="47"/>
      <c r="B6" s="14" t="s">
        <v>255</v>
      </c>
      <c r="C6" s="1" t="s">
        <v>61</v>
      </c>
      <c r="D6" s="15">
        <v>46113</v>
      </c>
      <c r="E6" s="14" t="s">
        <v>256</v>
      </c>
      <c r="F6" s="16">
        <v>6010801020727</v>
      </c>
      <c r="G6" s="33" t="s">
        <v>257</v>
      </c>
      <c r="H6" s="18" t="s">
        <v>258</v>
      </c>
      <c r="I6" s="18" t="s">
        <v>259</v>
      </c>
      <c r="J6" s="20" t="s">
        <v>260</v>
      </c>
      <c r="K6" s="34"/>
      <c r="L6" s="20" t="s">
        <v>36</v>
      </c>
      <c r="M6" s="20">
        <v>0</v>
      </c>
      <c r="N6" s="34" t="s">
        <v>36</v>
      </c>
      <c r="O6" s="48" t="s">
        <v>506</v>
      </c>
    </row>
    <row r="7" spans="1:15" s="32" customFormat="1" ht="76.2" customHeight="1" x14ac:dyDescent="0.2">
      <c r="A7" s="47"/>
      <c r="B7" s="14" t="s">
        <v>261</v>
      </c>
      <c r="C7" s="1" t="s">
        <v>95</v>
      </c>
      <c r="D7" s="15">
        <v>46113</v>
      </c>
      <c r="E7" s="14" t="s">
        <v>262</v>
      </c>
      <c r="F7" s="16">
        <v>5010801020752</v>
      </c>
      <c r="G7" s="33" t="s">
        <v>263</v>
      </c>
      <c r="H7" s="18" t="s">
        <v>264</v>
      </c>
      <c r="I7" s="18" t="s">
        <v>265</v>
      </c>
      <c r="J7" s="20" t="s">
        <v>260</v>
      </c>
      <c r="K7" s="34"/>
      <c r="L7" s="20" t="s">
        <v>36</v>
      </c>
      <c r="M7" s="20">
        <v>0</v>
      </c>
      <c r="N7" s="34" t="s">
        <v>36</v>
      </c>
      <c r="O7" s="48" t="s">
        <v>507</v>
      </c>
    </row>
    <row r="8" spans="1:15" s="32" customFormat="1" ht="78.599999999999994" customHeight="1" x14ac:dyDescent="0.2">
      <c r="A8" s="47"/>
      <c r="B8" s="14" t="s">
        <v>266</v>
      </c>
      <c r="C8" s="1" t="s">
        <v>95</v>
      </c>
      <c r="D8" s="15">
        <v>46113</v>
      </c>
      <c r="E8" s="14" t="s">
        <v>267</v>
      </c>
      <c r="F8" s="16">
        <v>7010801014496</v>
      </c>
      <c r="G8" s="33" t="s">
        <v>263</v>
      </c>
      <c r="H8" s="18" t="s">
        <v>268</v>
      </c>
      <c r="I8" s="18" t="s">
        <v>269</v>
      </c>
      <c r="J8" s="20" t="s">
        <v>260</v>
      </c>
      <c r="K8" s="34"/>
      <c r="L8" s="20" t="s">
        <v>36</v>
      </c>
      <c r="M8" s="20">
        <v>0</v>
      </c>
      <c r="N8" s="34" t="s">
        <v>36</v>
      </c>
      <c r="O8" s="48" t="s">
        <v>508</v>
      </c>
    </row>
    <row r="9" spans="1:15" s="32" customFormat="1" ht="67.2" customHeight="1" x14ac:dyDescent="0.2">
      <c r="A9" s="47"/>
      <c r="B9" s="14" t="s">
        <v>270</v>
      </c>
      <c r="C9" s="1" t="s">
        <v>271</v>
      </c>
      <c r="D9" s="15">
        <v>46113</v>
      </c>
      <c r="E9" s="14" t="s">
        <v>272</v>
      </c>
      <c r="F9" s="16">
        <v>8010801003218</v>
      </c>
      <c r="G9" s="33" t="s">
        <v>273</v>
      </c>
      <c r="H9" s="18" t="s">
        <v>274</v>
      </c>
      <c r="I9" s="18" t="s">
        <v>275</v>
      </c>
      <c r="J9" s="20" t="s">
        <v>260</v>
      </c>
      <c r="K9" s="34"/>
      <c r="L9" s="20" t="s">
        <v>36</v>
      </c>
      <c r="M9" s="20">
        <v>0</v>
      </c>
      <c r="N9" s="34" t="s">
        <v>36</v>
      </c>
      <c r="O9" s="48" t="s">
        <v>509</v>
      </c>
    </row>
    <row r="10" spans="1:15" s="32" customFormat="1" ht="64.8" x14ac:dyDescent="0.2">
      <c r="A10" s="47"/>
      <c r="B10" s="14" t="s">
        <v>276</v>
      </c>
      <c r="C10" s="1" t="s">
        <v>277</v>
      </c>
      <c r="D10" s="15">
        <v>46113</v>
      </c>
      <c r="E10" s="14" t="s">
        <v>278</v>
      </c>
      <c r="F10" s="16">
        <v>7010601023838</v>
      </c>
      <c r="G10" s="33" t="s">
        <v>279</v>
      </c>
      <c r="H10" s="18" t="s">
        <v>280</v>
      </c>
      <c r="I10" s="18" t="s">
        <v>281</v>
      </c>
      <c r="J10" s="20" t="s">
        <v>260</v>
      </c>
      <c r="K10" s="34"/>
      <c r="L10" s="20" t="s">
        <v>36</v>
      </c>
      <c r="M10" s="20">
        <v>0</v>
      </c>
      <c r="N10" s="34" t="s">
        <v>36</v>
      </c>
      <c r="O10" s="48" t="s">
        <v>510</v>
      </c>
    </row>
    <row r="11" spans="1:15" s="32" customFormat="1" ht="65.400000000000006" customHeight="1" x14ac:dyDescent="0.2">
      <c r="A11" s="47"/>
      <c r="B11" s="14" t="s">
        <v>282</v>
      </c>
      <c r="C11" s="1" t="s">
        <v>95</v>
      </c>
      <c r="D11" s="15">
        <v>46113</v>
      </c>
      <c r="E11" s="14" t="s">
        <v>283</v>
      </c>
      <c r="F11" s="16">
        <v>1110001003717</v>
      </c>
      <c r="G11" s="33" t="s">
        <v>284</v>
      </c>
      <c r="H11" s="18" t="s">
        <v>285</v>
      </c>
      <c r="I11" s="18" t="s">
        <v>286</v>
      </c>
      <c r="J11" s="20" t="s">
        <v>260</v>
      </c>
      <c r="K11" s="34"/>
      <c r="L11" s="20" t="s">
        <v>36</v>
      </c>
      <c r="M11" s="20">
        <v>0</v>
      </c>
      <c r="N11" s="34" t="s">
        <v>36</v>
      </c>
      <c r="O11" s="48" t="s">
        <v>511</v>
      </c>
    </row>
    <row r="12" spans="1:15" s="32" customFormat="1" ht="69.900000000000006" customHeight="1" x14ac:dyDescent="0.2">
      <c r="A12" s="47"/>
      <c r="B12" s="14" t="s">
        <v>287</v>
      </c>
      <c r="C12" s="1" t="s">
        <v>37</v>
      </c>
      <c r="D12" s="15">
        <v>46113</v>
      </c>
      <c r="E12" s="14" t="s">
        <v>288</v>
      </c>
      <c r="F12" s="16">
        <v>6010405003434</v>
      </c>
      <c r="G12" s="33" t="s">
        <v>289</v>
      </c>
      <c r="H12" s="18">
        <v>6016263</v>
      </c>
      <c r="I12" s="18" t="s">
        <v>290</v>
      </c>
      <c r="J12" s="20">
        <v>1</v>
      </c>
      <c r="K12" s="34"/>
      <c r="L12" s="20" t="s">
        <v>36</v>
      </c>
      <c r="M12" s="20">
        <v>0</v>
      </c>
      <c r="N12" s="34" t="s">
        <v>36</v>
      </c>
      <c r="O12" s="49" t="s">
        <v>512</v>
      </c>
    </row>
    <row r="13" spans="1:15" s="32" customFormat="1" ht="69.900000000000006" customHeight="1" x14ac:dyDescent="0.2">
      <c r="A13" s="47"/>
      <c r="B13" s="14" t="s">
        <v>291</v>
      </c>
      <c r="C13" s="1" t="s">
        <v>37</v>
      </c>
      <c r="D13" s="15">
        <v>46113</v>
      </c>
      <c r="E13" s="14" t="s">
        <v>292</v>
      </c>
      <c r="F13" s="16">
        <v>9010001022174</v>
      </c>
      <c r="G13" s="33" t="s">
        <v>44</v>
      </c>
      <c r="H13" s="18">
        <v>3062400</v>
      </c>
      <c r="I13" s="18">
        <v>3062400</v>
      </c>
      <c r="J13" s="20">
        <v>1</v>
      </c>
      <c r="K13" s="34"/>
      <c r="L13" s="20" t="s">
        <v>36</v>
      </c>
      <c r="M13" s="20">
        <v>0</v>
      </c>
      <c r="N13" s="34" t="s">
        <v>36</v>
      </c>
      <c r="O13" s="22"/>
    </row>
    <row r="14" spans="1:15" s="32" customFormat="1" ht="69.900000000000006" customHeight="1" x14ac:dyDescent="0.2">
      <c r="A14" s="47"/>
      <c r="B14" s="14" t="s">
        <v>293</v>
      </c>
      <c r="C14" s="1" t="s">
        <v>37</v>
      </c>
      <c r="D14" s="15">
        <v>46113</v>
      </c>
      <c r="E14" s="14" t="s">
        <v>294</v>
      </c>
      <c r="F14" s="16">
        <v>1010401005703</v>
      </c>
      <c r="G14" s="33" t="s">
        <v>44</v>
      </c>
      <c r="H14" s="18">
        <v>3421000</v>
      </c>
      <c r="I14" s="18">
        <v>3421000</v>
      </c>
      <c r="J14" s="20">
        <v>1</v>
      </c>
      <c r="K14" s="34"/>
      <c r="L14" s="20" t="s">
        <v>36</v>
      </c>
      <c r="M14" s="20">
        <v>0</v>
      </c>
      <c r="N14" s="34" t="s">
        <v>36</v>
      </c>
      <c r="O14" s="22"/>
    </row>
    <row r="15" spans="1:15" s="32" customFormat="1" ht="69.900000000000006" customHeight="1" x14ac:dyDescent="0.2">
      <c r="A15" s="47"/>
      <c r="B15" s="14" t="s">
        <v>295</v>
      </c>
      <c r="C15" s="1" t="s">
        <v>37</v>
      </c>
      <c r="D15" s="15">
        <v>46113</v>
      </c>
      <c r="E15" s="14" t="s">
        <v>296</v>
      </c>
      <c r="F15" s="16">
        <v>7011101029722</v>
      </c>
      <c r="G15" s="33" t="s">
        <v>44</v>
      </c>
      <c r="H15" s="18">
        <v>4741000</v>
      </c>
      <c r="I15" s="18">
        <v>4741000</v>
      </c>
      <c r="J15" s="20">
        <v>1</v>
      </c>
      <c r="K15" s="34"/>
      <c r="L15" s="20" t="s">
        <v>36</v>
      </c>
      <c r="M15" s="20">
        <v>0</v>
      </c>
      <c r="N15" s="34" t="s">
        <v>36</v>
      </c>
      <c r="O15" s="22"/>
    </row>
    <row r="16" spans="1:15" s="32" customFormat="1" ht="69.900000000000006" customHeight="1" x14ac:dyDescent="0.2">
      <c r="A16" s="47"/>
      <c r="B16" s="14" t="s">
        <v>297</v>
      </c>
      <c r="C16" s="1" t="s">
        <v>37</v>
      </c>
      <c r="D16" s="15">
        <v>46113</v>
      </c>
      <c r="E16" s="14" t="s">
        <v>298</v>
      </c>
      <c r="F16" s="16" t="s">
        <v>299</v>
      </c>
      <c r="G16" s="33" t="s">
        <v>300</v>
      </c>
      <c r="H16" s="18" t="s">
        <v>52</v>
      </c>
      <c r="I16" s="18" t="s">
        <v>301</v>
      </c>
      <c r="J16" s="20" t="s">
        <v>40</v>
      </c>
      <c r="K16" s="34"/>
      <c r="L16" s="20" t="s">
        <v>36</v>
      </c>
      <c r="M16" s="20">
        <v>0</v>
      </c>
      <c r="N16" s="34" t="s">
        <v>36</v>
      </c>
      <c r="O16" s="48" t="s">
        <v>513</v>
      </c>
    </row>
    <row r="17" spans="1:15" s="32" customFormat="1" ht="69.900000000000006" customHeight="1" x14ac:dyDescent="0.2">
      <c r="A17" s="47"/>
      <c r="B17" s="14" t="s">
        <v>302</v>
      </c>
      <c r="C17" s="1" t="s">
        <v>37</v>
      </c>
      <c r="D17" s="15">
        <v>46113</v>
      </c>
      <c r="E17" s="14" t="s">
        <v>303</v>
      </c>
      <c r="F17" s="16">
        <v>6010001028100</v>
      </c>
      <c r="G17" s="33" t="s">
        <v>304</v>
      </c>
      <c r="H17" s="18">
        <v>6984600</v>
      </c>
      <c r="I17" s="18" t="s">
        <v>305</v>
      </c>
      <c r="J17" s="20">
        <v>0.92</v>
      </c>
      <c r="K17" s="34"/>
      <c r="L17" s="20" t="s">
        <v>36</v>
      </c>
      <c r="M17" s="20">
        <v>0</v>
      </c>
      <c r="N17" s="34" t="s">
        <v>36</v>
      </c>
      <c r="O17" s="49" t="s">
        <v>514</v>
      </c>
    </row>
    <row r="18" spans="1:15" s="32" customFormat="1" ht="69.900000000000006" customHeight="1" x14ac:dyDescent="0.2">
      <c r="A18" s="47"/>
      <c r="B18" s="14" t="s">
        <v>302</v>
      </c>
      <c r="C18" s="1" t="s">
        <v>37</v>
      </c>
      <c r="D18" s="15">
        <v>46113</v>
      </c>
      <c r="E18" s="14" t="s">
        <v>306</v>
      </c>
      <c r="F18" s="16">
        <v>9040002061664</v>
      </c>
      <c r="G18" s="33" t="s">
        <v>304</v>
      </c>
      <c r="H18" s="18">
        <v>6984600</v>
      </c>
      <c r="I18" s="18" t="s">
        <v>305</v>
      </c>
      <c r="J18" s="20">
        <v>0.92</v>
      </c>
      <c r="K18" s="34"/>
      <c r="L18" s="20" t="s">
        <v>36</v>
      </c>
      <c r="M18" s="20">
        <v>0</v>
      </c>
      <c r="N18" s="34" t="s">
        <v>36</v>
      </c>
      <c r="O18" s="49" t="s">
        <v>514</v>
      </c>
    </row>
    <row r="19" spans="1:15" s="32" customFormat="1" ht="69.900000000000006" customHeight="1" x14ac:dyDescent="0.2">
      <c r="A19" s="47"/>
      <c r="B19" s="14" t="s">
        <v>302</v>
      </c>
      <c r="C19" s="1" t="s">
        <v>37</v>
      </c>
      <c r="D19" s="15">
        <v>46113</v>
      </c>
      <c r="E19" s="14" t="s">
        <v>307</v>
      </c>
      <c r="F19" s="16">
        <v>4040001023034</v>
      </c>
      <c r="G19" s="33" t="s">
        <v>304</v>
      </c>
      <c r="H19" s="18">
        <v>6984600</v>
      </c>
      <c r="I19" s="18" t="s">
        <v>305</v>
      </c>
      <c r="J19" s="20">
        <v>0.92</v>
      </c>
      <c r="K19" s="34"/>
      <c r="L19" s="20" t="s">
        <v>36</v>
      </c>
      <c r="M19" s="20">
        <v>0</v>
      </c>
      <c r="N19" s="34" t="s">
        <v>36</v>
      </c>
      <c r="O19" s="49" t="s">
        <v>514</v>
      </c>
    </row>
    <row r="20" spans="1:15" s="32" customFormat="1" ht="69.900000000000006" customHeight="1" x14ac:dyDescent="0.2">
      <c r="A20" s="47"/>
      <c r="B20" s="14" t="s">
        <v>302</v>
      </c>
      <c r="C20" s="1" t="s">
        <v>37</v>
      </c>
      <c r="D20" s="15">
        <v>46113</v>
      </c>
      <c r="E20" s="14" t="s">
        <v>308</v>
      </c>
      <c r="F20" s="16">
        <v>3011001068312</v>
      </c>
      <c r="G20" s="33" t="s">
        <v>304</v>
      </c>
      <c r="H20" s="18">
        <v>6984600</v>
      </c>
      <c r="I20" s="18" t="s">
        <v>305</v>
      </c>
      <c r="J20" s="20">
        <v>0.92</v>
      </c>
      <c r="K20" s="34"/>
      <c r="L20" s="20" t="s">
        <v>36</v>
      </c>
      <c r="M20" s="20">
        <v>0</v>
      </c>
      <c r="N20" s="34" t="s">
        <v>36</v>
      </c>
      <c r="O20" s="49" t="s">
        <v>514</v>
      </c>
    </row>
    <row r="21" spans="1:15" s="32" customFormat="1" ht="69.900000000000006" customHeight="1" x14ac:dyDescent="0.2">
      <c r="A21" s="47"/>
      <c r="B21" s="14" t="s">
        <v>309</v>
      </c>
      <c r="C21" s="1" t="s">
        <v>37</v>
      </c>
      <c r="D21" s="15">
        <v>46113</v>
      </c>
      <c r="E21" s="14" t="s">
        <v>310</v>
      </c>
      <c r="F21" s="16" t="s">
        <v>311</v>
      </c>
      <c r="G21" s="33" t="s">
        <v>44</v>
      </c>
      <c r="H21" s="18" t="s">
        <v>39</v>
      </c>
      <c r="I21" s="18">
        <v>727476200</v>
      </c>
      <c r="J21" s="20" t="s">
        <v>40</v>
      </c>
      <c r="K21" s="34"/>
      <c r="L21" s="20" t="s">
        <v>36</v>
      </c>
      <c r="M21" s="20">
        <v>0</v>
      </c>
      <c r="N21" s="34" t="s">
        <v>36</v>
      </c>
      <c r="O21" s="22"/>
    </row>
    <row r="22" spans="1:15" s="32" customFormat="1" ht="69.900000000000006" customHeight="1" x14ac:dyDescent="0.2">
      <c r="A22" s="47"/>
      <c r="B22" s="14" t="s">
        <v>312</v>
      </c>
      <c r="C22" s="1" t="s">
        <v>37</v>
      </c>
      <c r="D22" s="15">
        <v>46113</v>
      </c>
      <c r="E22" s="14" t="s">
        <v>313</v>
      </c>
      <c r="F22" s="16">
        <v>2010001008683</v>
      </c>
      <c r="G22" s="33" t="s">
        <v>44</v>
      </c>
      <c r="H22" s="18" t="s">
        <v>39</v>
      </c>
      <c r="I22" s="18" t="s">
        <v>314</v>
      </c>
      <c r="J22" s="20" t="s">
        <v>40</v>
      </c>
      <c r="K22" s="34"/>
      <c r="L22" s="20" t="s">
        <v>36</v>
      </c>
      <c r="M22" s="20">
        <v>0</v>
      </c>
      <c r="N22" s="34" t="s">
        <v>36</v>
      </c>
      <c r="O22" s="49" t="s">
        <v>515</v>
      </c>
    </row>
    <row r="23" spans="1:15" s="32" customFormat="1" ht="69.900000000000006" customHeight="1" x14ac:dyDescent="0.2">
      <c r="A23" s="47"/>
      <c r="B23" s="14" t="s">
        <v>315</v>
      </c>
      <c r="C23" s="1" t="s">
        <v>37</v>
      </c>
      <c r="D23" s="15">
        <v>46113</v>
      </c>
      <c r="E23" s="14" t="s">
        <v>316</v>
      </c>
      <c r="F23" s="16">
        <v>4010701000913</v>
      </c>
      <c r="G23" s="33" t="s">
        <v>44</v>
      </c>
      <c r="H23" s="18" t="s">
        <v>39</v>
      </c>
      <c r="I23" s="18" t="s">
        <v>317</v>
      </c>
      <c r="J23" s="20" t="s">
        <v>40</v>
      </c>
      <c r="K23" s="34"/>
      <c r="L23" s="20" t="s">
        <v>36</v>
      </c>
      <c r="M23" s="20">
        <v>0</v>
      </c>
      <c r="N23" s="34" t="s">
        <v>36</v>
      </c>
      <c r="O23" s="49" t="s">
        <v>516</v>
      </c>
    </row>
    <row r="24" spans="1:15" s="32" customFormat="1" ht="69.900000000000006" customHeight="1" x14ac:dyDescent="0.2">
      <c r="A24" s="47"/>
      <c r="B24" s="14" t="s">
        <v>318</v>
      </c>
      <c r="C24" s="1" t="s">
        <v>37</v>
      </c>
      <c r="D24" s="15">
        <v>46113</v>
      </c>
      <c r="E24" s="14" t="s">
        <v>319</v>
      </c>
      <c r="F24" s="16">
        <v>6010001068278</v>
      </c>
      <c r="G24" s="33" t="s">
        <v>44</v>
      </c>
      <c r="H24" s="18" t="s">
        <v>39</v>
      </c>
      <c r="I24" s="18" t="s">
        <v>320</v>
      </c>
      <c r="J24" s="20" t="s">
        <v>40</v>
      </c>
      <c r="K24" s="34"/>
      <c r="L24" s="20" t="s">
        <v>36</v>
      </c>
      <c r="M24" s="20">
        <v>0</v>
      </c>
      <c r="N24" s="34" t="s">
        <v>36</v>
      </c>
      <c r="O24" s="49" t="s">
        <v>517</v>
      </c>
    </row>
    <row r="25" spans="1:15" s="32" customFormat="1" ht="69.900000000000006" customHeight="1" x14ac:dyDescent="0.2">
      <c r="A25" s="47"/>
      <c r="B25" s="14" t="s">
        <v>321</v>
      </c>
      <c r="C25" s="1" t="s">
        <v>37</v>
      </c>
      <c r="D25" s="15">
        <v>46113</v>
      </c>
      <c r="E25" s="14" t="s">
        <v>322</v>
      </c>
      <c r="F25" s="16">
        <v>1010001087332</v>
      </c>
      <c r="G25" s="33" t="s">
        <v>44</v>
      </c>
      <c r="H25" s="18" t="s">
        <v>39</v>
      </c>
      <c r="I25" s="18" t="s">
        <v>323</v>
      </c>
      <c r="J25" s="20" t="s">
        <v>40</v>
      </c>
      <c r="K25" s="34"/>
      <c r="L25" s="20" t="s">
        <v>36</v>
      </c>
      <c r="M25" s="20">
        <v>0</v>
      </c>
      <c r="N25" s="34" t="s">
        <v>36</v>
      </c>
      <c r="O25" s="49" t="s">
        <v>518</v>
      </c>
    </row>
    <row r="26" spans="1:15" s="32" customFormat="1" ht="69.900000000000006" customHeight="1" x14ac:dyDescent="0.2">
      <c r="A26" s="47"/>
      <c r="B26" s="14" t="s">
        <v>324</v>
      </c>
      <c r="C26" s="1" t="s">
        <v>95</v>
      </c>
      <c r="D26" s="15">
        <v>46113</v>
      </c>
      <c r="E26" s="14" t="s">
        <v>98</v>
      </c>
      <c r="F26" s="16">
        <v>1110001003741</v>
      </c>
      <c r="G26" s="33" t="s">
        <v>325</v>
      </c>
      <c r="H26" s="18" t="s">
        <v>326</v>
      </c>
      <c r="I26" s="18">
        <v>1885201</v>
      </c>
      <c r="J26" s="20" t="s">
        <v>260</v>
      </c>
      <c r="K26" s="34"/>
      <c r="L26" s="20" t="s">
        <v>36</v>
      </c>
      <c r="M26" s="20">
        <v>0</v>
      </c>
      <c r="N26" s="34" t="s">
        <v>36</v>
      </c>
      <c r="O26" s="22" t="s">
        <v>519</v>
      </c>
    </row>
    <row r="27" spans="1:15" s="32" customFormat="1" ht="69.900000000000006" customHeight="1" x14ac:dyDescent="0.2">
      <c r="A27" s="47"/>
      <c r="B27" s="14" t="s">
        <v>327</v>
      </c>
      <c r="C27" s="1" t="s">
        <v>328</v>
      </c>
      <c r="D27" s="15">
        <v>46113</v>
      </c>
      <c r="E27" s="14" t="s">
        <v>329</v>
      </c>
      <c r="F27" s="16">
        <v>8010801004554</v>
      </c>
      <c r="G27" s="33" t="s">
        <v>330</v>
      </c>
      <c r="H27" s="18" t="s">
        <v>331</v>
      </c>
      <c r="I27" s="18" t="s">
        <v>332</v>
      </c>
      <c r="J27" s="20" t="s">
        <v>260</v>
      </c>
      <c r="K27" s="34"/>
      <c r="L27" s="20" t="s">
        <v>36</v>
      </c>
      <c r="M27" s="20">
        <v>0</v>
      </c>
      <c r="N27" s="34" t="s">
        <v>36</v>
      </c>
      <c r="O27" s="48" t="s">
        <v>520</v>
      </c>
    </row>
    <row r="28" spans="1:15" s="32" customFormat="1" ht="69.900000000000006" customHeight="1" x14ac:dyDescent="0.2">
      <c r="A28" s="47"/>
      <c r="B28" s="14" t="s">
        <v>333</v>
      </c>
      <c r="C28" s="1" t="s">
        <v>328</v>
      </c>
      <c r="D28" s="15">
        <v>46113</v>
      </c>
      <c r="E28" s="14" t="s">
        <v>334</v>
      </c>
      <c r="F28" s="16">
        <v>6011001035920</v>
      </c>
      <c r="G28" s="33" t="s">
        <v>335</v>
      </c>
      <c r="H28" s="18" t="s">
        <v>52</v>
      </c>
      <c r="I28" s="18">
        <v>29679</v>
      </c>
      <c r="J28" s="20" t="s">
        <v>40</v>
      </c>
      <c r="K28" s="34"/>
      <c r="L28" s="20" t="s">
        <v>36</v>
      </c>
      <c r="M28" s="20">
        <v>0</v>
      </c>
      <c r="N28" s="34" t="s">
        <v>36</v>
      </c>
      <c r="O28" s="22" t="s">
        <v>521</v>
      </c>
    </row>
    <row r="29" spans="1:15" s="32" customFormat="1" ht="69.900000000000006" customHeight="1" x14ac:dyDescent="0.2">
      <c r="A29" s="47"/>
      <c r="B29" s="14" t="s">
        <v>336</v>
      </c>
      <c r="C29" s="1" t="s">
        <v>37</v>
      </c>
      <c r="D29" s="15">
        <v>46113</v>
      </c>
      <c r="E29" s="14" t="s">
        <v>337</v>
      </c>
      <c r="F29" s="16">
        <v>3010401016070</v>
      </c>
      <c r="G29" s="33" t="s">
        <v>44</v>
      </c>
      <c r="H29" s="18" t="s">
        <v>39</v>
      </c>
      <c r="I29" s="18">
        <v>2442000</v>
      </c>
      <c r="J29" s="20" t="s">
        <v>40</v>
      </c>
      <c r="K29" s="34"/>
      <c r="L29" s="20" t="s">
        <v>36</v>
      </c>
      <c r="M29" s="20">
        <v>0</v>
      </c>
      <c r="N29" s="34" t="s">
        <v>36</v>
      </c>
      <c r="O29" s="22"/>
    </row>
    <row r="30" spans="1:15" s="32" customFormat="1" ht="69.900000000000006" customHeight="1" x14ac:dyDescent="0.2">
      <c r="A30" s="47"/>
      <c r="B30" s="14" t="s">
        <v>338</v>
      </c>
      <c r="C30" s="1" t="s">
        <v>37</v>
      </c>
      <c r="D30" s="15">
        <v>46113</v>
      </c>
      <c r="E30" s="14" t="s">
        <v>339</v>
      </c>
      <c r="F30" s="16">
        <v>9010001024708</v>
      </c>
      <c r="G30" s="33" t="s">
        <v>44</v>
      </c>
      <c r="H30" s="18" t="s">
        <v>39</v>
      </c>
      <c r="I30" s="18">
        <v>2225300</v>
      </c>
      <c r="J30" s="20" t="s">
        <v>40</v>
      </c>
      <c r="K30" s="34"/>
      <c r="L30" s="20" t="s">
        <v>36</v>
      </c>
      <c r="M30" s="20">
        <v>0</v>
      </c>
      <c r="N30" s="34" t="s">
        <v>36</v>
      </c>
      <c r="O30" s="22"/>
    </row>
    <row r="31" spans="1:15" s="32" customFormat="1" ht="43.2" x14ac:dyDescent="0.2">
      <c r="A31" s="47"/>
      <c r="B31" s="14" t="s">
        <v>340</v>
      </c>
      <c r="C31" s="1" t="s">
        <v>37</v>
      </c>
      <c r="D31" s="15">
        <v>46113</v>
      </c>
      <c r="E31" s="14" t="s">
        <v>339</v>
      </c>
      <c r="F31" s="16">
        <v>9010001024708</v>
      </c>
      <c r="G31" s="33" t="s">
        <v>44</v>
      </c>
      <c r="H31" s="18" t="s">
        <v>39</v>
      </c>
      <c r="I31" s="18">
        <v>1980000</v>
      </c>
      <c r="J31" s="20" t="s">
        <v>40</v>
      </c>
      <c r="K31" s="34"/>
      <c r="L31" s="20" t="s">
        <v>36</v>
      </c>
      <c r="M31" s="20">
        <v>0</v>
      </c>
      <c r="N31" s="34" t="s">
        <v>36</v>
      </c>
      <c r="O31" s="22"/>
    </row>
    <row r="32" spans="1:15" s="32" customFormat="1" ht="69.900000000000006" customHeight="1" x14ac:dyDescent="0.2">
      <c r="A32" s="47"/>
      <c r="B32" s="14" t="s">
        <v>341</v>
      </c>
      <c r="C32" s="1" t="s">
        <v>37</v>
      </c>
      <c r="D32" s="15">
        <v>46113</v>
      </c>
      <c r="E32" s="14" t="s">
        <v>342</v>
      </c>
      <c r="F32" s="16">
        <v>8030005001355</v>
      </c>
      <c r="G32" s="33" t="s">
        <v>343</v>
      </c>
      <c r="H32" s="18">
        <v>2959260</v>
      </c>
      <c r="I32" s="18">
        <v>2959260</v>
      </c>
      <c r="J32" s="20">
        <v>1</v>
      </c>
      <c r="K32" s="34"/>
      <c r="L32" s="20" t="s">
        <v>36</v>
      </c>
      <c r="M32" s="20">
        <v>0</v>
      </c>
      <c r="N32" s="34" t="s">
        <v>36</v>
      </c>
      <c r="O32" s="22"/>
    </row>
    <row r="33" spans="1:15" s="32" customFormat="1" ht="58.2" customHeight="1" x14ac:dyDescent="0.2">
      <c r="A33" s="47"/>
      <c r="B33" s="14" t="s">
        <v>344</v>
      </c>
      <c r="C33" s="1" t="s">
        <v>37</v>
      </c>
      <c r="D33" s="15">
        <v>46113</v>
      </c>
      <c r="E33" s="14" t="s">
        <v>345</v>
      </c>
      <c r="F33" s="16">
        <v>4010401022860</v>
      </c>
      <c r="G33" s="33" t="s">
        <v>343</v>
      </c>
      <c r="H33" s="18">
        <v>1513848</v>
      </c>
      <c r="I33" s="18">
        <v>1513848</v>
      </c>
      <c r="J33" s="20">
        <v>1</v>
      </c>
      <c r="K33" s="34"/>
      <c r="L33" s="20" t="s">
        <v>36</v>
      </c>
      <c r="M33" s="20">
        <v>0</v>
      </c>
      <c r="N33" s="34" t="s">
        <v>36</v>
      </c>
      <c r="O33" s="22"/>
    </row>
    <row r="34" spans="1:15" s="32" customFormat="1" ht="69.900000000000006" customHeight="1" x14ac:dyDescent="0.2">
      <c r="A34" s="47"/>
      <c r="B34" s="14" t="s">
        <v>346</v>
      </c>
      <c r="C34" s="1" t="s">
        <v>37</v>
      </c>
      <c r="D34" s="15">
        <v>46113</v>
      </c>
      <c r="E34" s="14" t="s">
        <v>347</v>
      </c>
      <c r="F34" s="16">
        <v>1010001112577</v>
      </c>
      <c r="G34" s="33" t="s">
        <v>343</v>
      </c>
      <c r="H34" s="18">
        <v>6975428</v>
      </c>
      <c r="I34" s="18">
        <v>6975428</v>
      </c>
      <c r="J34" s="20">
        <v>1</v>
      </c>
      <c r="K34" s="34"/>
      <c r="L34" s="20" t="s">
        <v>36</v>
      </c>
      <c r="M34" s="20">
        <v>0</v>
      </c>
      <c r="N34" s="34" t="s">
        <v>36</v>
      </c>
      <c r="O34" s="22"/>
    </row>
    <row r="35" spans="1:15" s="32" customFormat="1" ht="69.900000000000006" customHeight="1" x14ac:dyDescent="0.2">
      <c r="A35" s="47"/>
      <c r="B35" s="14" t="s">
        <v>348</v>
      </c>
      <c r="C35" s="1" t="s">
        <v>37</v>
      </c>
      <c r="D35" s="15">
        <v>46113</v>
      </c>
      <c r="E35" s="14" t="s">
        <v>349</v>
      </c>
      <c r="F35" s="16">
        <v>3020001081423</v>
      </c>
      <c r="G35" s="33" t="s">
        <v>350</v>
      </c>
      <c r="H35" s="18">
        <v>4366900453</v>
      </c>
      <c r="I35" s="18">
        <v>4366900453</v>
      </c>
      <c r="J35" s="20">
        <v>1</v>
      </c>
      <c r="K35" s="34"/>
      <c r="L35" s="20" t="s">
        <v>36</v>
      </c>
      <c r="M35" s="20">
        <v>0</v>
      </c>
      <c r="N35" s="34" t="s">
        <v>36</v>
      </c>
      <c r="O35" s="22"/>
    </row>
    <row r="36" spans="1:15" s="32" customFormat="1" ht="69.900000000000006" customHeight="1" x14ac:dyDescent="0.2">
      <c r="A36" s="47"/>
      <c r="B36" s="14" t="s">
        <v>351</v>
      </c>
      <c r="C36" s="1" t="s">
        <v>37</v>
      </c>
      <c r="D36" s="15">
        <v>46113</v>
      </c>
      <c r="E36" s="14" t="s">
        <v>296</v>
      </c>
      <c r="F36" s="16">
        <v>7011101029722</v>
      </c>
      <c r="G36" s="33" t="s">
        <v>350</v>
      </c>
      <c r="H36" s="18">
        <v>89918400</v>
      </c>
      <c r="I36" s="18">
        <v>89918400</v>
      </c>
      <c r="J36" s="20">
        <v>1</v>
      </c>
      <c r="K36" s="34"/>
      <c r="L36" s="20" t="s">
        <v>36</v>
      </c>
      <c r="M36" s="20">
        <v>0</v>
      </c>
      <c r="N36" s="34" t="s">
        <v>36</v>
      </c>
      <c r="O36" s="22"/>
    </row>
    <row r="37" spans="1:15" s="32" customFormat="1" ht="69.900000000000006" customHeight="1" x14ac:dyDescent="0.2">
      <c r="A37" s="47"/>
      <c r="B37" s="14" t="s">
        <v>352</v>
      </c>
      <c r="C37" s="1" t="s">
        <v>37</v>
      </c>
      <c r="D37" s="15">
        <v>46113</v>
      </c>
      <c r="E37" s="14" t="s">
        <v>353</v>
      </c>
      <c r="F37" s="16">
        <v>2011101056358</v>
      </c>
      <c r="G37" s="33" t="s">
        <v>44</v>
      </c>
      <c r="H37" s="18">
        <v>3846700</v>
      </c>
      <c r="I37" s="18">
        <v>3846700</v>
      </c>
      <c r="J37" s="20">
        <v>1</v>
      </c>
      <c r="K37" s="34"/>
      <c r="L37" s="20" t="s">
        <v>36</v>
      </c>
      <c r="M37" s="20">
        <v>0</v>
      </c>
      <c r="N37" s="34" t="s">
        <v>36</v>
      </c>
      <c r="O37" s="22"/>
    </row>
    <row r="38" spans="1:15" s="32" customFormat="1" ht="69.900000000000006" customHeight="1" x14ac:dyDescent="0.2">
      <c r="A38" s="47"/>
      <c r="B38" s="14" t="s">
        <v>354</v>
      </c>
      <c r="C38" s="1" t="s">
        <v>37</v>
      </c>
      <c r="D38" s="15">
        <v>46113</v>
      </c>
      <c r="E38" s="14" t="s">
        <v>355</v>
      </c>
      <c r="F38" s="16">
        <v>5290801002046</v>
      </c>
      <c r="G38" s="33" t="s">
        <v>44</v>
      </c>
      <c r="H38" s="18">
        <v>18358560</v>
      </c>
      <c r="I38" s="18">
        <v>18358560</v>
      </c>
      <c r="J38" s="20">
        <v>1</v>
      </c>
      <c r="K38" s="34"/>
      <c r="L38" s="20" t="s">
        <v>36</v>
      </c>
      <c r="M38" s="20">
        <v>0</v>
      </c>
      <c r="N38" s="34" t="s">
        <v>36</v>
      </c>
      <c r="O38" s="22"/>
    </row>
    <row r="39" spans="1:15" s="32" customFormat="1" ht="69.900000000000006" customHeight="1" x14ac:dyDescent="0.2">
      <c r="A39" s="47"/>
      <c r="B39" s="14" t="s">
        <v>356</v>
      </c>
      <c r="C39" s="1" t="s">
        <v>37</v>
      </c>
      <c r="D39" s="15">
        <v>46113</v>
      </c>
      <c r="E39" s="14" t="s">
        <v>41</v>
      </c>
      <c r="F39" s="16">
        <v>7010001064648</v>
      </c>
      <c r="G39" s="33" t="s">
        <v>44</v>
      </c>
      <c r="H39" s="18" t="s">
        <v>39</v>
      </c>
      <c r="I39" s="18">
        <v>14209536</v>
      </c>
      <c r="J39" s="20" t="s">
        <v>40</v>
      </c>
      <c r="K39" s="34"/>
      <c r="L39" s="20" t="s">
        <v>36</v>
      </c>
      <c r="M39" s="20">
        <v>0</v>
      </c>
      <c r="N39" s="34" t="s">
        <v>36</v>
      </c>
      <c r="O39" s="22"/>
    </row>
    <row r="40" spans="1:15" s="32" customFormat="1" ht="69.900000000000006" customHeight="1" x14ac:dyDescent="0.2">
      <c r="A40" s="47"/>
      <c r="B40" s="14" t="s">
        <v>357</v>
      </c>
      <c r="C40" s="1" t="s">
        <v>37</v>
      </c>
      <c r="D40" s="15">
        <v>46113</v>
      </c>
      <c r="E40" s="14" t="s">
        <v>322</v>
      </c>
      <c r="F40" s="16">
        <v>1010001087332</v>
      </c>
      <c r="G40" s="33" t="s">
        <v>44</v>
      </c>
      <c r="H40" s="18">
        <v>9567250</v>
      </c>
      <c r="I40" s="18">
        <v>9567250</v>
      </c>
      <c r="J40" s="20">
        <v>1</v>
      </c>
      <c r="K40" s="34"/>
      <c r="L40" s="20" t="s">
        <v>36</v>
      </c>
      <c r="M40" s="20">
        <v>0</v>
      </c>
      <c r="N40" s="34" t="s">
        <v>36</v>
      </c>
      <c r="O40" s="22"/>
    </row>
    <row r="41" spans="1:15" s="32" customFormat="1" ht="69.900000000000006" customHeight="1" x14ac:dyDescent="0.2">
      <c r="A41" s="47"/>
      <c r="B41" s="14" t="s">
        <v>358</v>
      </c>
      <c r="C41" s="1" t="s">
        <v>37</v>
      </c>
      <c r="D41" s="15">
        <v>46113</v>
      </c>
      <c r="E41" s="14" t="s">
        <v>322</v>
      </c>
      <c r="F41" s="16">
        <v>1010001087332</v>
      </c>
      <c r="G41" s="33" t="s">
        <v>44</v>
      </c>
      <c r="H41" s="18">
        <v>9548000</v>
      </c>
      <c r="I41" s="18">
        <v>9548000</v>
      </c>
      <c r="J41" s="20">
        <v>1</v>
      </c>
      <c r="K41" s="34"/>
      <c r="L41" s="20" t="s">
        <v>36</v>
      </c>
      <c r="M41" s="20">
        <v>0</v>
      </c>
      <c r="N41" s="34" t="s">
        <v>36</v>
      </c>
      <c r="O41" s="22"/>
    </row>
    <row r="42" spans="1:15" s="32" customFormat="1" ht="69.900000000000006" customHeight="1" x14ac:dyDescent="0.2">
      <c r="A42" s="47"/>
      <c r="B42" s="14" t="s">
        <v>359</v>
      </c>
      <c r="C42" s="1" t="s">
        <v>37</v>
      </c>
      <c r="D42" s="15">
        <v>46113</v>
      </c>
      <c r="E42" s="14" t="s">
        <v>319</v>
      </c>
      <c r="F42" s="16">
        <v>6010001068278</v>
      </c>
      <c r="G42" s="33" t="s">
        <v>44</v>
      </c>
      <c r="H42" s="18">
        <v>12127500</v>
      </c>
      <c r="I42" s="18">
        <v>12127500</v>
      </c>
      <c r="J42" s="20">
        <v>1</v>
      </c>
      <c r="K42" s="34"/>
      <c r="L42" s="20" t="s">
        <v>36</v>
      </c>
      <c r="M42" s="20">
        <v>0</v>
      </c>
      <c r="N42" s="34" t="s">
        <v>36</v>
      </c>
      <c r="O42" s="22"/>
    </row>
    <row r="43" spans="1:15" s="32" customFormat="1" ht="69.900000000000006" customHeight="1" x14ac:dyDescent="0.2">
      <c r="A43" s="47"/>
      <c r="B43" s="14" t="s">
        <v>360</v>
      </c>
      <c r="C43" s="1" t="s">
        <v>37</v>
      </c>
      <c r="D43" s="15">
        <v>46113</v>
      </c>
      <c r="E43" s="14" t="s">
        <v>361</v>
      </c>
      <c r="F43" s="16">
        <v>9130001005893</v>
      </c>
      <c r="G43" s="33" t="s">
        <v>44</v>
      </c>
      <c r="H43" s="18">
        <v>2887500</v>
      </c>
      <c r="I43" s="18">
        <v>2887500</v>
      </c>
      <c r="J43" s="20">
        <v>1</v>
      </c>
      <c r="K43" s="34"/>
      <c r="L43" s="20" t="s">
        <v>36</v>
      </c>
      <c r="M43" s="20">
        <v>0</v>
      </c>
      <c r="N43" s="34" t="s">
        <v>36</v>
      </c>
      <c r="O43" s="22"/>
    </row>
    <row r="44" spans="1:15" s="32" customFormat="1" ht="69.900000000000006" customHeight="1" x14ac:dyDescent="0.2">
      <c r="A44" s="47"/>
      <c r="B44" s="14" t="s">
        <v>362</v>
      </c>
      <c r="C44" s="1" t="s">
        <v>37</v>
      </c>
      <c r="D44" s="15">
        <v>46113</v>
      </c>
      <c r="E44" s="14" t="s">
        <v>199</v>
      </c>
      <c r="F44" s="16">
        <v>6010601062093</v>
      </c>
      <c r="G44" s="33" t="s">
        <v>350</v>
      </c>
      <c r="H44" s="18">
        <v>2761000</v>
      </c>
      <c r="I44" s="18" t="s">
        <v>363</v>
      </c>
      <c r="J44" s="20">
        <v>1</v>
      </c>
      <c r="K44" s="34"/>
      <c r="L44" s="20" t="s">
        <v>36</v>
      </c>
      <c r="M44" s="20">
        <v>0</v>
      </c>
      <c r="N44" s="34" t="s">
        <v>36</v>
      </c>
      <c r="O44" s="49" t="s">
        <v>522</v>
      </c>
    </row>
    <row r="45" spans="1:15" s="32" customFormat="1" ht="69.900000000000006" customHeight="1" x14ac:dyDescent="0.2">
      <c r="A45" s="47"/>
      <c r="B45" s="14" t="s">
        <v>364</v>
      </c>
      <c r="C45" s="1" t="s">
        <v>37</v>
      </c>
      <c r="D45" s="15">
        <v>46113</v>
      </c>
      <c r="E45" s="14" t="s">
        <v>365</v>
      </c>
      <c r="F45" s="16">
        <v>7010401022924</v>
      </c>
      <c r="G45" s="33" t="s">
        <v>44</v>
      </c>
      <c r="H45" s="18">
        <v>4394148</v>
      </c>
      <c r="I45" s="18">
        <v>4394148</v>
      </c>
      <c r="J45" s="20">
        <v>1</v>
      </c>
      <c r="K45" s="34"/>
      <c r="L45" s="20" t="s">
        <v>36</v>
      </c>
      <c r="M45" s="20">
        <v>0</v>
      </c>
      <c r="N45" s="34" t="s">
        <v>36</v>
      </c>
      <c r="O45" s="22"/>
    </row>
    <row r="46" spans="1:15" s="32" customFormat="1" ht="69.900000000000006" customHeight="1" x14ac:dyDescent="0.2">
      <c r="A46" s="47"/>
      <c r="B46" s="14" t="s">
        <v>366</v>
      </c>
      <c r="C46" s="1" t="s">
        <v>37</v>
      </c>
      <c r="D46" s="15">
        <v>46113</v>
      </c>
      <c r="E46" s="14" t="s">
        <v>367</v>
      </c>
      <c r="F46" s="16" t="s">
        <v>40</v>
      </c>
      <c r="G46" s="33" t="s">
        <v>350</v>
      </c>
      <c r="H46" s="18">
        <v>2682000</v>
      </c>
      <c r="I46" s="18">
        <v>2682000</v>
      </c>
      <c r="J46" s="20">
        <v>1</v>
      </c>
      <c r="K46" s="34"/>
      <c r="L46" s="20" t="s">
        <v>36</v>
      </c>
      <c r="M46" s="20">
        <v>0</v>
      </c>
      <c r="N46" s="34" t="s">
        <v>36</v>
      </c>
      <c r="O46" s="22"/>
    </row>
    <row r="47" spans="1:15" s="32" customFormat="1" ht="69.900000000000006" customHeight="1" x14ac:dyDescent="0.2">
      <c r="A47" s="47"/>
      <c r="B47" s="14" t="s">
        <v>368</v>
      </c>
      <c r="C47" s="1" t="s">
        <v>37</v>
      </c>
      <c r="D47" s="15">
        <v>46113</v>
      </c>
      <c r="E47" s="14" t="s">
        <v>41</v>
      </c>
      <c r="F47" s="16">
        <v>7010001064648</v>
      </c>
      <c r="G47" s="33" t="s">
        <v>44</v>
      </c>
      <c r="H47" s="18" t="s">
        <v>39</v>
      </c>
      <c r="I47" s="18">
        <v>5791552</v>
      </c>
      <c r="J47" s="20" t="s">
        <v>40</v>
      </c>
      <c r="K47" s="34"/>
      <c r="L47" s="20" t="s">
        <v>36</v>
      </c>
      <c r="M47" s="20">
        <v>0</v>
      </c>
      <c r="N47" s="34" t="s">
        <v>36</v>
      </c>
      <c r="O47" s="22"/>
    </row>
    <row r="48" spans="1:15" s="32" customFormat="1" ht="69.900000000000006" customHeight="1" x14ac:dyDescent="0.2">
      <c r="A48" s="47"/>
      <c r="B48" s="14" t="s">
        <v>369</v>
      </c>
      <c r="C48" s="1" t="s">
        <v>181</v>
      </c>
      <c r="D48" s="15">
        <v>46113</v>
      </c>
      <c r="E48" s="14" t="s">
        <v>370</v>
      </c>
      <c r="F48" s="16">
        <v>8040001043086</v>
      </c>
      <c r="G48" s="33" t="s">
        <v>371</v>
      </c>
      <c r="H48" s="18" t="s">
        <v>523</v>
      </c>
      <c r="I48" s="18" t="s">
        <v>372</v>
      </c>
      <c r="J48" s="20" t="s">
        <v>260</v>
      </c>
      <c r="K48" s="34"/>
      <c r="L48" s="20" t="s">
        <v>36</v>
      </c>
      <c r="M48" s="20">
        <v>0</v>
      </c>
      <c r="N48" s="34" t="s">
        <v>36</v>
      </c>
      <c r="O48" s="48" t="s">
        <v>524</v>
      </c>
    </row>
    <row r="49" spans="1:15" s="32" customFormat="1" ht="69.900000000000006" customHeight="1" x14ac:dyDescent="0.2">
      <c r="A49" s="47"/>
      <c r="B49" s="14" t="s">
        <v>373</v>
      </c>
      <c r="C49" s="1" t="s">
        <v>169</v>
      </c>
      <c r="D49" s="15">
        <v>46113</v>
      </c>
      <c r="E49" s="14" t="s">
        <v>374</v>
      </c>
      <c r="F49" s="16">
        <v>9010001075825</v>
      </c>
      <c r="G49" s="33" t="s">
        <v>44</v>
      </c>
      <c r="H49" s="18" t="s">
        <v>375</v>
      </c>
      <c r="I49" s="18">
        <v>4541778</v>
      </c>
      <c r="J49" s="20" t="s">
        <v>260</v>
      </c>
      <c r="K49" s="34"/>
      <c r="L49" s="20" t="s">
        <v>36</v>
      </c>
      <c r="M49" s="20">
        <v>0</v>
      </c>
      <c r="N49" s="34" t="s">
        <v>36</v>
      </c>
      <c r="O49" s="22" t="s">
        <v>525</v>
      </c>
    </row>
    <row r="50" spans="1:15" s="32" customFormat="1" ht="69.900000000000006" customHeight="1" x14ac:dyDescent="0.2">
      <c r="A50" s="47"/>
      <c r="B50" s="14" t="s">
        <v>376</v>
      </c>
      <c r="C50" s="1" t="s">
        <v>377</v>
      </c>
      <c r="D50" s="15">
        <v>46113</v>
      </c>
      <c r="E50" s="14" t="s">
        <v>182</v>
      </c>
      <c r="F50" s="16">
        <v>3040001043090</v>
      </c>
      <c r="G50" s="33" t="s">
        <v>378</v>
      </c>
      <c r="H50" s="18" t="s">
        <v>526</v>
      </c>
      <c r="I50" s="18">
        <v>14199330</v>
      </c>
      <c r="J50" s="20" t="s">
        <v>260</v>
      </c>
      <c r="K50" s="34"/>
      <c r="L50" s="20" t="s">
        <v>36</v>
      </c>
      <c r="M50" s="20">
        <v>0</v>
      </c>
      <c r="N50" s="34" t="s">
        <v>36</v>
      </c>
      <c r="O50" s="22" t="s">
        <v>527</v>
      </c>
    </row>
    <row r="51" spans="1:15" s="32" customFormat="1" ht="69.900000000000006" customHeight="1" x14ac:dyDescent="0.2">
      <c r="A51" s="47"/>
      <c r="B51" s="14" t="s">
        <v>379</v>
      </c>
      <c r="C51" s="1" t="s">
        <v>377</v>
      </c>
      <c r="D51" s="15">
        <v>46113</v>
      </c>
      <c r="E51" s="14" t="s">
        <v>182</v>
      </c>
      <c r="F51" s="16">
        <v>3040001043090</v>
      </c>
      <c r="G51" s="33" t="s">
        <v>378</v>
      </c>
      <c r="H51" s="18" t="s">
        <v>380</v>
      </c>
      <c r="I51" s="18" t="s">
        <v>381</v>
      </c>
      <c r="J51" s="20" t="s">
        <v>260</v>
      </c>
      <c r="K51" s="34"/>
      <c r="L51" s="20" t="s">
        <v>36</v>
      </c>
      <c r="M51" s="20">
        <v>0</v>
      </c>
      <c r="N51" s="34" t="s">
        <v>36</v>
      </c>
      <c r="O51" s="48" t="s">
        <v>528</v>
      </c>
    </row>
    <row r="52" spans="1:15" s="32" customFormat="1" ht="69.900000000000006" customHeight="1" x14ac:dyDescent="0.2">
      <c r="A52" s="47"/>
      <c r="B52" s="14" t="s">
        <v>382</v>
      </c>
      <c r="C52" s="1" t="s">
        <v>177</v>
      </c>
      <c r="D52" s="15">
        <v>46113</v>
      </c>
      <c r="E52" s="14" t="s">
        <v>383</v>
      </c>
      <c r="F52" s="16">
        <v>9040001044645</v>
      </c>
      <c r="G52" s="33" t="s">
        <v>384</v>
      </c>
      <c r="H52" s="18">
        <v>9203202</v>
      </c>
      <c r="I52" s="18">
        <v>9203202</v>
      </c>
      <c r="J52" s="20">
        <v>1</v>
      </c>
      <c r="K52" s="34"/>
      <c r="L52" s="20" t="s">
        <v>36</v>
      </c>
      <c r="M52" s="20">
        <v>0</v>
      </c>
      <c r="N52" s="34" t="s">
        <v>36</v>
      </c>
      <c r="O52" s="22"/>
    </row>
    <row r="53" spans="1:15" s="32" customFormat="1" ht="69.900000000000006" customHeight="1" x14ac:dyDescent="0.2">
      <c r="A53" s="47"/>
      <c r="B53" s="14" t="s">
        <v>385</v>
      </c>
      <c r="C53" s="1" t="s">
        <v>377</v>
      </c>
      <c r="D53" s="15">
        <v>46113</v>
      </c>
      <c r="E53" s="14" t="s">
        <v>386</v>
      </c>
      <c r="F53" s="16">
        <v>7040001042741</v>
      </c>
      <c r="G53" s="33" t="s">
        <v>378</v>
      </c>
      <c r="H53" s="18" t="s">
        <v>529</v>
      </c>
      <c r="I53" s="18">
        <v>7106685</v>
      </c>
      <c r="J53" s="20" t="s">
        <v>260</v>
      </c>
      <c r="K53" s="34"/>
      <c r="L53" s="20" t="s">
        <v>36</v>
      </c>
      <c r="M53" s="20">
        <v>0</v>
      </c>
      <c r="N53" s="34" t="s">
        <v>36</v>
      </c>
      <c r="O53" s="22" t="s">
        <v>530</v>
      </c>
    </row>
    <row r="54" spans="1:15" s="32" customFormat="1" ht="69.900000000000006" customHeight="1" x14ac:dyDescent="0.2">
      <c r="A54" s="47"/>
      <c r="B54" s="14" t="s">
        <v>387</v>
      </c>
      <c r="C54" s="1" t="s">
        <v>377</v>
      </c>
      <c r="D54" s="15">
        <v>46113</v>
      </c>
      <c r="E54" s="14" t="s">
        <v>178</v>
      </c>
      <c r="F54" s="16">
        <v>3040001043108</v>
      </c>
      <c r="G54" s="33" t="s">
        <v>378</v>
      </c>
      <c r="H54" s="18" t="s">
        <v>531</v>
      </c>
      <c r="I54" s="18">
        <v>27013907</v>
      </c>
      <c r="J54" s="20" t="s">
        <v>260</v>
      </c>
      <c r="K54" s="34"/>
      <c r="L54" s="20" t="s">
        <v>36</v>
      </c>
      <c r="M54" s="20">
        <v>0</v>
      </c>
      <c r="N54" s="34" t="s">
        <v>36</v>
      </c>
      <c r="O54" s="22" t="s">
        <v>532</v>
      </c>
    </row>
    <row r="55" spans="1:15" s="32" customFormat="1" ht="69.900000000000006" customHeight="1" x14ac:dyDescent="0.2">
      <c r="A55" s="47"/>
      <c r="B55" s="14" t="s">
        <v>388</v>
      </c>
      <c r="C55" s="1" t="s">
        <v>177</v>
      </c>
      <c r="D55" s="15">
        <v>46113</v>
      </c>
      <c r="E55" s="14" t="s">
        <v>383</v>
      </c>
      <c r="F55" s="16">
        <v>9040001044645</v>
      </c>
      <c r="G55" s="33" t="s">
        <v>389</v>
      </c>
      <c r="H55" s="18">
        <v>142656060</v>
      </c>
      <c r="I55" s="18">
        <v>142656060</v>
      </c>
      <c r="J55" s="20">
        <v>1</v>
      </c>
      <c r="K55" s="34"/>
      <c r="L55" s="20" t="s">
        <v>36</v>
      </c>
      <c r="M55" s="20">
        <v>0</v>
      </c>
      <c r="N55" s="34" t="s">
        <v>36</v>
      </c>
      <c r="O55" s="22"/>
    </row>
    <row r="56" spans="1:15" s="32" customFormat="1" ht="69.900000000000006" customHeight="1" x14ac:dyDescent="0.2">
      <c r="A56" s="47"/>
      <c r="B56" s="14" t="s">
        <v>390</v>
      </c>
      <c r="C56" s="1" t="s">
        <v>391</v>
      </c>
      <c r="D56" s="15">
        <v>46113</v>
      </c>
      <c r="E56" s="14" t="s">
        <v>392</v>
      </c>
      <c r="F56" s="16">
        <v>3040001044774</v>
      </c>
      <c r="G56" s="33" t="s">
        <v>378</v>
      </c>
      <c r="H56" s="18" t="s">
        <v>533</v>
      </c>
      <c r="I56" s="18">
        <v>3879588</v>
      </c>
      <c r="J56" s="20" t="s">
        <v>260</v>
      </c>
      <c r="K56" s="34"/>
      <c r="L56" s="20" t="s">
        <v>36</v>
      </c>
      <c r="M56" s="20">
        <v>0</v>
      </c>
      <c r="N56" s="34" t="s">
        <v>36</v>
      </c>
      <c r="O56" s="22" t="s">
        <v>534</v>
      </c>
    </row>
    <row r="57" spans="1:15" s="32" customFormat="1" ht="69.900000000000006" customHeight="1" x14ac:dyDescent="0.2">
      <c r="A57" s="47"/>
      <c r="B57" s="14" t="s">
        <v>393</v>
      </c>
      <c r="C57" s="1" t="s">
        <v>377</v>
      </c>
      <c r="D57" s="15">
        <v>46113</v>
      </c>
      <c r="E57" s="14" t="s">
        <v>178</v>
      </c>
      <c r="F57" s="16">
        <v>3040001043108</v>
      </c>
      <c r="G57" s="33" t="s">
        <v>378</v>
      </c>
      <c r="H57" s="18" t="s">
        <v>535</v>
      </c>
      <c r="I57" s="18" t="s">
        <v>394</v>
      </c>
      <c r="J57" s="20" t="s">
        <v>260</v>
      </c>
      <c r="K57" s="34"/>
      <c r="L57" s="20" t="s">
        <v>36</v>
      </c>
      <c r="M57" s="20">
        <v>0</v>
      </c>
      <c r="N57" s="34" t="s">
        <v>36</v>
      </c>
      <c r="O57" s="48" t="s">
        <v>536</v>
      </c>
    </row>
    <row r="58" spans="1:15" s="32" customFormat="1" ht="69.900000000000006" customHeight="1" x14ac:dyDescent="0.2">
      <c r="A58" s="47"/>
      <c r="B58" s="14" t="s">
        <v>395</v>
      </c>
      <c r="C58" s="1" t="s">
        <v>377</v>
      </c>
      <c r="D58" s="15">
        <v>46113</v>
      </c>
      <c r="E58" s="14" t="s">
        <v>182</v>
      </c>
      <c r="F58" s="16">
        <v>3040001043090</v>
      </c>
      <c r="G58" s="33" t="s">
        <v>378</v>
      </c>
      <c r="H58" s="18" t="s">
        <v>537</v>
      </c>
      <c r="I58" s="18" t="s">
        <v>396</v>
      </c>
      <c r="J58" s="20" t="s">
        <v>260</v>
      </c>
      <c r="K58" s="34"/>
      <c r="L58" s="20" t="s">
        <v>36</v>
      </c>
      <c r="M58" s="20">
        <v>0</v>
      </c>
      <c r="N58" s="34" t="s">
        <v>36</v>
      </c>
      <c r="O58" s="48" t="s">
        <v>538</v>
      </c>
    </row>
    <row r="59" spans="1:15" s="32" customFormat="1" ht="69.900000000000006" customHeight="1" x14ac:dyDescent="0.2">
      <c r="A59" s="47"/>
      <c r="B59" s="14" t="s">
        <v>397</v>
      </c>
      <c r="C59" s="1" t="s">
        <v>377</v>
      </c>
      <c r="D59" s="15">
        <v>46113</v>
      </c>
      <c r="E59" s="14" t="s">
        <v>398</v>
      </c>
      <c r="F59" s="16">
        <v>9040001001373</v>
      </c>
      <c r="G59" s="33" t="s">
        <v>378</v>
      </c>
      <c r="H59" s="18" t="s">
        <v>539</v>
      </c>
      <c r="I59" s="18" t="s">
        <v>399</v>
      </c>
      <c r="J59" s="20" t="s">
        <v>260</v>
      </c>
      <c r="K59" s="34"/>
      <c r="L59" s="20" t="s">
        <v>36</v>
      </c>
      <c r="M59" s="20">
        <v>0</v>
      </c>
      <c r="N59" s="34" t="s">
        <v>36</v>
      </c>
      <c r="O59" s="48" t="s">
        <v>540</v>
      </c>
    </row>
    <row r="60" spans="1:15" s="32" customFormat="1" ht="69.900000000000006" customHeight="1" x14ac:dyDescent="0.2">
      <c r="A60" s="47"/>
      <c r="B60" s="14" t="s">
        <v>400</v>
      </c>
      <c r="C60" s="1" t="s">
        <v>377</v>
      </c>
      <c r="D60" s="15">
        <v>46113</v>
      </c>
      <c r="E60" s="14" t="s">
        <v>370</v>
      </c>
      <c r="F60" s="16">
        <v>8040001043086</v>
      </c>
      <c r="G60" s="33" t="s">
        <v>371</v>
      </c>
      <c r="H60" s="18" t="s">
        <v>541</v>
      </c>
      <c r="I60" s="18" t="s">
        <v>372</v>
      </c>
      <c r="J60" s="20" t="s">
        <v>260</v>
      </c>
      <c r="K60" s="34"/>
      <c r="L60" s="20" t="s">
        <v>36</v>
      </c>
      <c r="M60" s="20">
        <v>0</v>
      </c>
      <c r="N60" s="34" t="s">
        <v>36</v>
      </c>
      <c r="O60" s="48" t="s">
        <v>542</v>
      </c>
    </row>
    <row r="61" spans="1:15" s="32" customFormat="1" ht="69.900000000000006" customHeight="1" x14ac:dyDescent="0.2">
      <c r="A61" s="47"/>
      <c r="B61" s="14" t="s">
        <v>401</v>
      </c>
      <c r="C61" s="1" t="s">
        <v>177</v>
      </c>
      <c r="D61" s="15">
        <v>46113</v>
      </c>
      <c r="E61" s="14" t="s">
        <v>383</v>
      </c>
      <c r="F61" s="16">
        <v>9040001044645</v>
      </c>
      <c r="G61" s="33" t="s">
        <v>402</v>
      </c>
      <c r="H61" s="18">
        <v>7231282</v>
      </c>
      <c r="I61" s="18">
        <v>7231282</v>
      </c>
      <c r="J61" s="20">
        <v>1</v>
      </c>
      <c r="K61" s="34"/>
      <c r="L61" s="20" t="s">
        <v>36</v>
      </c>
      <c r="M61" s="20">
        <v>0</v>
      </c>
      <c r="N61" s="34" t="s">
        <v>36</v>
      </c>
      <c r="O61" s="22"/>
    </row>
    <row r="62" spans="1:15" s="32" customFormat="1" ht="69.900000000000006" customHeight="1" x14ac:dyDescent="0.2">
      <c r="A62" s="47"/>
      <c r="B62" s="14" t="s">
        <v>403</v>
      </c>
      <c r="C62" s="1" t="s">
        <v>177</v>
      </c>
      <c r="D62" s="15">
        <v>46113</v>
      </c>
      <c r="E62" s="14" t="s">
        <v>316</v>
      </c>
      <c r="F62" s="16">
        <v>4010701000913</v>
      </c>
      <c r="G62" s="33" t="s">
        <v>44</v>
      </c>
      <c r="H62" s="18">
        <v>30250000</v>
      </c>
      <c r="I62" s="18">
        <v>30250000</v>
      </c>
      <c r="J62" s="20">
        <v>1</v>
      </c>
      <c r="K62" s="34"/>
      <c r="L62" s="20" t="s">
        <v>36</v>
      </c>
      <c r="M62" s="20">
        <v>0</v>
      </c>
      <c r="N62" s="34" t="s">
        <v>36</v>
      </c>
      <c r="O62" s="22"/>
    </row>
    <row r="63" spans="1:15" s="32" customFormat="1" ht="69.900000000000006" customHeight="1" x14ac:dyDescent="0.2">
      <c r="A63" s="47"/>
      <c r="B63" s="14" t="s">
        <v>404</v>
      </c>
      <c r="C63" s="1" t="s">
        <v>177</v>
      </c>
      <c r="D63" s="15">
        <v>46113</v>
      </c>
      <c r="E63" s="14" t="s">
        <v>405</v>
      </c>
      <c r="F63" s="16">
        <v>9040001042822</v>
      </c>
      <c r="G63" s="33" t="s">
        <v>44</v>
      </c>
      <c r="H63" s="18">
        <v>3740088</v>
      </c>
      <c r="I63" s="18">
        <v>3740088</v>
      </c>
      <c r="J63" s="20">
        <v>1</v>
      </c>
      <c r="K63" s="34"/>
      <c r="L63" s="20" t="s">
        <v>36</v>
      </c>
      <c r="M63" s="20">
        <v>0</v>
      </c>
      <c r="N63" s="34" t="s">
        <v>36</v>
      </c>
      <c r="O63" s="22"/>
    </row>
    <row r="64" spans="1:15" s="32" customFormat="1" ht="69.900000000000006" customHeight="1" x14ac:dyDescent="0.2">
      <c r="A64" s="47"/>
      <c r="B64" s="14" t="s">
        <v>406</v>
      </c>
      <c r="C64" s="1" t="s">
        <v>177</v>
      </c>
      <c r="D64" s="15">
        <v>46113</v>
      </c>
      <c r="E64" s="14" t="s">
        <v>407</v>
      </c>
      <c r="F64" s="16">
        <v>8040001045891</v>
      </c>
      <c r="G64" s="33" t="s">
        <v>44</v>
      </c>
      <c r="H64" s="18">
        <v>11262900</v>
      </c>
      <c r="I64" s="18">
        <v>11262900</v>
      </c>
      <c r="J64" s="20">
        <v>1</v>
      </c>
      <c r="K64" s="34"/>
      <c r="L64" s="20" t="s">
        <v>36</v>
      </c>
      <c r="M64" s="20">
        <v>0</v>
      </c>
      <c r="N64" s="34" t="s">
        <v>36</v>
      </c>
      <c r="O64" s="22"/>
    </row>
    <row r="65" spans="1:15" s="32" customFormat="1" ht="69.900000000000006" customHeight="1" x14ac:dyDescent="0.2">
      <c r="A65" s="47"/>
      <c r="B65" s="14" t="s">
        <v>408</v>
      </c>
      <c r="C65" s="1" t="s">
        <v>177</v>
      </c>
      <c r="D65" s="15">
        <v>46113</v>
      </c>
      <c r="E65" s="14" t="s">
        <v>409</v>
      </c>
      <c r="F65" s="16">
        <v>5040001008612</v>
      </c>
      <c r="G65" s="33" t="s">
        <v>389</v>
      </c>
      <c r="H65" s="18">
        <v>2898192</v>
      </c>
      <c r="I65" s="18">
        <v>2898192</v>
      </c>
      <c r="J65" s="20">
        <v>1</v>
      </c>
      <c r="K65" s="34"/>
      <c r="L65" s="20" t="s">
        <v>36</v>
      </c>
      <c r="M65" s="20">
        <v>0</v>
      </c>
      <c r="N65" s="34" t="s">
        <v>36</v>
      </c>
      <c r="O65" s="22"/>
    </row>
    <row r="66" spans="1:15" s="32" customFormat="1" ht="69.900000000000006" customHeight="1" x14ac:dyDescent="0.2">
      <c r="A66" s="47"/>
      <c r="B66" s="14" t="s">
        <v>410</v>
      </c>
      <c r="C66" s="1" t="s">
        <v>177</v>
      </c>
      <c r="D66" s="15">
        <v>46113</v>
      </c>
      <c r="E66" s="14" t="s">
        <v>383</v>
      </c>
      <c r="F66" s="16">
        <v>9040001044645</v>
      </c>
      <c r="G66" s="33" t="s">
        <v>389</v>
      </c>
      <c r="H66" s="18">
        <v>732075936</v>
      </c>
      <c r="I66" s="18" t="s">
        <v>411</v>
      </c>
      <c r="J66" s="20">
        <v>1</v>
      </c>
      <c r="K66" s="34"/>
      <c r="L66" s="20" t="s">
        <v>36</v>
      </c>
      <c r="M66" s="20">
        <v>0</v>
      </c>
      <c r="N66" s="34" t="s">
        <v>36</v>
      </c>
      <c r="O66" s="49" t="s">
        <v>543</v>
      </c>
    </row>
    <row r="67" spans="1:15" s="32" customFormat="1" ht="69.900000000000006" customHeight="1" x14ac:dyDescent="0.2">
      <c r="A67" s="47"/>
      <c r="B67" s="14" t="s">
        <v>412</v>
      </c>
      <c r="C67" s="1" t="s">
        <v>177</v>
      </c>
      <c r="D67" s="15">
        <v>46113</v>
      </c>
      <c r="E67" s="14" t="s">
        <v>413</v>
      </c>
      <c r="F67" s="16">
        <v>3040001126655</v>
      </c>
      <c r="G67" s="33" t="s">
        <v>389</v>
      </c>
      <c r="H67" s="18">
        <v>31228537</v>
      </c>
      <c r="I67" s="18" t="s">
        <v>414</v>
      </c>
      <c r="J67" s="20">
        <v>1</v>
      </c>
      <c r="K67" s="34"/>
      <c r="L67" s="20" t="s">
        <v>36</v>
      </c>
      <c r="M67" s="20">
        <v>0</v>
      </c>
      <c r="N67" s="34" t="s">
        <v>36</v>
      </c>
      <c r="O67" s="49" t="s">
        <v>544</v>
      </c>
    </row>
    <row r="68" spans="1:15" s="32" customFormat="1" ht="69.900000000000006" customHeight="1" x14ac:dyDescent="0.2">
      <c r="A68" s="47"/>
      <c r="B68" s="14" t="s">
        <v>415</v>
      </c>
      <c r="C68" s="1" t="s">
        <v>177</v>
      </c>
      <c r="D68" s="15">
        <v>46113</v>
      </c>
      <c r="E68" s="14" t="s">
        <v>383</v>
      </c>
      <c r="F68" s="16">
        <v>9040001044645</v>
      </c>
      <c r="G68" s="33" t="s">
        <v>389</v>
      </c>
      <c r="H68" s="18">
        <v>47693670</v>
      </c>
      <c r="I68" s="18" t="s">
        <v>416</v>
      </c>
      <c r="J68" s="20">
        <v>1</v>
      </c>
      <c r="K68" s="34"/>
      <c r="L68" s="20" t="s">
        <v>36</v>
      </c>
      <c r="M68" s="20">
        <v>0</v>
      </c>
      <c r="N68" s="34" t="s">
        <v>36</v>
      </c>
      <c r="O68" s="49" t="s">
        <v>545</v>
      </c>
    </row>
    <row r="69" spans="1:15" s="32" customFormat="1" ht="69.900000000000006" customHeight="1" x14ac:dyDescent="0.2">
      <c r="A69" s="47"/>
      <c r="B69" s="14" t="s">
        <v>417</v>
      </c>
      <c r="C69" s="1" t="s">
        <v>177</v>
      </c>
      <c r="D69" s="15">
        <v>46113</v>
      </c>
      <c r="E69" s="14" t="s">
        <v>383</v>
      </c>
      <c r="F69" s="16">
        <v>9040001044645</v>
      </c>
      <c r="G69" s="33" t="s">
        <v>389</v>
      </c>
      <c r="H69" s="18">
        <v>8325179</v>
      </c>
      <c r="I69" s="18">
        <v>8325179</v>
      </c>
      <c r="J69" s="20">
        <v>1</v>
      </c>
      <c r="K69" s="34"/>
      <c r="L69" s="20" t="s">
        <v>36</v>
      </c>
      <c r="M69" s="20">
        <v>0</v>
      </c>
      <c r="N69" s="34" t="s">
        <v>36</v>
      </c>
      <c r="O69" s="22"/>
    </row>
    <row r="70" spans="1:15" s="32" customFormat="1" ht="69.900000000000006" customHeight="1" x14ac:dyDescent="0.2">
      <c r="A70" s="47"/>
      <c r="B70" s="14" t="s">
        <v>418</v>
      </c>
      <c r="C70" s="1" t="s">
        <v>177</v>
      </c>
      <c r="D70" s="15">
        <v>46113</v>
      </c>
      <c r="E70" s="14" t="s">
        <v>383</v>
      </c>
      <c r="F70" s="16">
        <v>9040001044645</v>
      </c>
      <c r="G70" s="33" t="s">
        <v>389</v>
      </c>
      <c r="H70" s="18">
        <v>111008784</v>
      </c>
      <c r="I70" s="18">
        <v>111008784</v>
      </c>
      <c r="J70" s="20">
        <v>1</v>
      </c>
      <c r="K70" s="34"/>
      <c r="L70" s="20" t="s">
        <v>36</v>
      </c>
      <c r="M70" s="20">
        <v>0</v>
      </c>
      <c r="N70" s="34" t="s">
        <v>36</v>
      </c>
      <c r="O70" s="22"/>
    </row>
    <row r="71" spans="1:15" s="32" customFormat="1" ht="69.900000000000006" customHeight="1" x14ac:dyDescent="0.2">
      <c r="A71" s="47"/>
      <c r="B71" s="14" t="s">
        <v>419</v>
      </c>
      <c r="C71" s="1" t="s">
        <v>177</v>
      </c>
      <c r="D71" s="15">
        <v>46113</v>
      </c>
      <c r="E71" s="14" t="s">
        <v>383</v>
      </c>
      <c r="F71" s="16">
        <v>9040001044645</v>
      </c>
      <c r="G71" s="33" t="s">
        <v>389</v>
      </c>
      <c r="H71" s="18">
        <v>1505748</v>
      </c>
      <c r="I71" s="18">
        <v>1505748</v>
      </c>
      <c r="J71" s="20">
        <v>1</v>
      </c>
      <c r="K71" s="34"/>
      <c r="L71" s="20" t="s">
        <v>36</v>
      </c>
      <c r="M71" s="20">
        <v>0</v>
      </c>
      <c r="N71" s="34" t="s">
        <v>36</v>
      </c>
      <c r="O71" s="22"/>
    </row>
    <row r="72" spans="1:15" s="32" customFormat="1" ht="69.900000000000006" customHeight="1" x14ac:dyDescent="0.2">
      <c r="A72" s="47"/>
      <c r="B72" s="14" t="s">
        <v>420</v>
      </c>
      <c r="C72" s="1" t="s">
        <v>169</v>
      </c>
      <c r="D72" s="15">
        <v>46113</v>
      </c>
      <c r="E72" s="14" t="s">
        <v>383</v>
      </c>
      <c r="F72" s="16">
        <v>9040001044645</v>
      </c>
      <c r="G72" s="33" t="s">
        <v>389</v>
      </c>
      <c r="H72" s="18" t="s">
        <v>546</v>
      </c>
      <c r="I72" s="18">
        <v>13405163</v>
      </c>
      <c r="J72" s="20" t="s">
        <v>260</v>
      </c>
      <c r="K72" s="34"/>
      <c r="L72" s="20" t="s">
        <v>36</v>
      </c>
      <c r="M72" s="20">
        <v>0</v>
      </c>
      <c r="N72" s="34" t="s">
        <v>36</v>
      </c>
      <c r="O72" s="22" t="s">
        <v>547</v>
      </c>
    </row>
    <row r="73" spans="1:15" s="32" customFormat="1" ht="69.900000000000006" customHeight="1" x14ac:dyDescent="0.2">
      <c r="A73" s="47"/>
      <c r="B73" s="14" t="s">
        <v>421</v>
      </c>
      <c r="C73" s="1" t="s">
        <v>177</v>
      </c>
      <c r="D73" s="15">
        <v>46113</v>
      </c>
      <c r="E73" s="14" t="s">
        <v>383</v>
      </c>
      <c r="F73" s="16">
        <v>9040001044645</v>
      </c>
      <c r="G73" s="33" t="s">
        <v>389</v>
      </c>
      <c r="H73" s="18">
        <v>9997201</v>
      </c>
      <c r="I73" s="18">
        <v>9997201</v>
      </c>
      <c r="J73" s="20">
        <v>1</v>
      </c>
      <c r="K73" s="34"/>
      <c r="L73" s="20" t="s">
        <v>36</v>
      </c>
      <c r="M73" s="20">
        <v>0</v>
      </c>
      <c r="N73" s="34" t="s">
        <v>36</v>
      </c>
      <c r="O73" s="22"/>
    </row>
    <row r="74" spans="1:15" s="32" customFormat="1" ht="69.900000000000006" customHeight="1" x14ac:dyDescent="0.2">
      <c r="A74" s="47"/>
      <c r="B74" s="14" t="s">
        <v>422</v>
      </c>
      <c r="C74" s="1" t="s">
        <v>177</v>
      </c>
      <c r="D74" s="15">
        <v>46113</v>
      </c>
      <c r="E74" s="14" t="s">
        <v>383</v>
      </c>
      <c r="F74" s="16">
        <v>9040001044645</v>
      </c>
      <c r="G74" s="33" t="s">
        <v>389</v>
      </c>
      <c r="H74" s="18">
        <v>4078800</v>
      </c>
      <c r="I74" s="18">
        <v>4078800</v>
      </c>
      <c r="J74" s="20">
        <v>1</v>
      </c>
      <c r="K74" s="34"/>
      <c r="L74" s="20" t="s">
        <v>36</v>
      </c>
      <c r="M74" s="20">
        <v>0</v>
      </c>
      <c r="N74" s="34" t="s">
        <v>36</v>
      </c>
      <c r="O74" s="22"/>
    </row>
    <row r="75" spans="1:15" s="32" customFormat="1" ht="69.900000000000006" customHeight="1" x14ac:dyDescent="0.2">
      <c r="A75" s="47"/>
      <c r="B75" s="14" t="s">
        <v>423</v>
      </c>
      <c r="C75" s="1" t="s">
        <v>177</v>
      </c>
      <c r="D75" s="15">
        <v>46113</v>
      </c>
      <c r="E75" s="14" t="s">
        <v>383</v>
      </c>
      <c r="F75" s="16">
        <v>9040001044645</v>
      </c>
      <c r="G75" s="33" t="s">
        <v>389</v>
      </c>
      <c r="H75" s="18">
        <v>1905024</v>
      </c>
      <c r="I75" s="18">
        <v>1905024</v>
      </c>
      <c r="J75" s="20">
        <v>1</v>
      </c>
      <c r="K75" s="34"/>
      <c r="L75" s="20" t="s">
        <v>36</v>
      </c>
      <c r="M75" s="20">
        <v>0</v>
      </c>
      <c r="N75" s="34" t="s">
        <v>36</v>
      </c>
      <c r="O75" s="22"/>
    </row>
    <row r="76" spans="1:15" s="32" customFormat="1" ht="69.900000000000006" customHeight="1" x14ac:dyDescent="0.2">
      <c r="A76" s="47"/>
      <c r="B76" s="14" t="s">
        <v>424</v>
      </c>
      <c r="C76" s="1" t="s">
        <v>192</v>
      </c>
      <c r="D76" s="15">
        <v>46113</v>
      </c>
      <c r="E76" s="14" t="s">
        <v>383</v>
      </c>
      <c r="F76" s="16">
        <v>9040001044645</v>
      </c>
      <c r="G76" s="33" t="s">
        <v>389</v>
      </c>
      <c r="H76" s="18" t="s">
        <v>548</v>
      </c>
      <c r="I76" s="18">
        <v>1374120</v>
      </c>
      <c r="J76" s="20" t="s">
        <v>260</v>
      </c>
      <c r="K76" s="34"/>
      <c r="L76" s="20" t="s">
        <v>36</v>
      </c>
      <c r="M76" s="20">
        <v>0</v>
      </c>
      <c r="N76" s="34" t="s">
        <v>36</v>
      </c>
      <c r="O76" s="22" t="s">
        <v>549</v>
      </c>
    </row>
    <row r="77" spans="1:15" s="32" customFormat="1" ht="69.900000000000006" customHeight="1" x14ac:dyDescent="0.2">
      <c r="A77" s="47"/>
      <c r="B77" s="14" t="s">
        <v>425</v>
      </c>
      <c r="C77" s="1" t="s">
        <v>177</v>
      </c>
      <c r="D77" s="15">
        <v>46113</v>
      </c>
      <c r="E77" s="14" t="s">
        <v>426</v>
      </c>
      <c r="F77" s="16">
        <v>6060005004332</v>
      </c>
      <c r="G77" s="33" t="s">
        <v>427</v>
      </c>
      <c r="H77" s="18">
        <v>2314554</v>
      </c>
      <c r="I77" s="18" t="s">
        <v>428</v>
      </c>
      <c r="J77" s="20">
        <v>1</v>
      </c>
      <c r="K77" s="34"/>
      <c r="L77" s="20" t="s">
        <v>36</v>
      </c>
      <c r="M77" s="20">
        <v>0</v>
      </c>
      <c r="N77" s="34" t="s">
        <v>36</v>
      </c>
      <c r="O77" s="49" t="s">
        <v>550</v>
      </c>
    </row>
    <row r="78" spans="1:15" s="32" customFormat="1" ht="69.900000000000006" customHeight="1" x14ac:dyDescent="0.2">
      <c r="A78" s="47"/>
      <c r="B78" s="14" t="s">
        <v>429</v>
      </c>
      <c r="C78" s="1" t="s">
        <v>177</v>
      </c>
      <c r="D78" s="15">
        <v>46113</v>
      </c>
      <c r="E78" s="14" t="s">
        <v>383</v>
      </c>
      <c r="F78" s="16">
        <v>9040001044645</v>
      </c>
      <c r="G78" s="33" t="s">
        <v>389</v>
      </c>
      <c r="H78" s="18">
        <v>39234240</v>
      </c>
      <c r="I78" s="18">
        <v>39234240</v>
      </c>
      <c r="J78" s="20">
        <v>1</v>
      </c>
      <c r="K78" s="34"/>
      <c r="L78" s="20" t="s">
        <v>36</v>
      </c>
      <c r="M78" s="20">
        <v>0</v>
      </c>
      <c r="N78" s="34" t="s">
        <v>36</v>
      </c>
      <c r="O78" s="22"/>
    </row>
    <row r="79" spans="1:15" s="32" customFormat="1" ht="69.900000000000006" customHeight="1" x14ac:dyDescent="0.2">
      <c r="A79" s="47"/>
      <c r="B79" s="14" t="s">
        <v>430</v>
      </c>
      <c r="C79" s="1" t="s">
        <v>37</v>
      </c>
      <c r="D79" s="15">
        <v>46119</v>
      </c>
      <c r="E79" s="14" t="s">
        <v>431</v>
      </c>
      <c r="F79" s="16">
        <v>7010401018377</v>
      </c>
      <c r="G79" s="33" t="s">
        <v>44</v>
      </c>
      <c r="H79" s="18">
        <v>20120892</v>
      </c>
      <c r="I79" s="18">
        <v>20120892</v>
      </c>
      <c r="J79" s="20">
        <v>1</v>
      </c>
      <c r="K79" s="34"/>
      <c r="L79" s="20" t="s">
        <v>36</v>
      </c>
      <c r="M79" s="20">
        <v>0</v>
      </c>
      <c r="N79" s="34" t="s">
        <v>36</v>
      </c>
      <c r="O79" s="22"/>
    </row>
    <row r="80" spans="1:15" s="32" customFormat="1" ht="54" x14ac:dyDescent="0.2">
      <c r="A80" s="47"/>
      <c r="B80" s="14" t="s">
        <v>432</v>
      </c>
      <c r="C80" s="1" t="s">
        <v>37</v>
      </c>
      <c r="D80" s="15">
        <v>46121</v>
      </c>
      <c r="E80" s="14" t="s">
        <v>433</v>
      </c>
      <c r="F80" s="16">
        <v>2700150006311</v>
      </c>
      <c r="G80" s="33" t="s">
        <v>434</v>
      </c>
      <c r="H80" s="18">
        <v>149966960</v>
      </c>
      <c r="I80" s="18">
        <v>149966960</v>
      </c>
      <c r="J80" s="20">
        <v>1</v>
      </c>
      <c r="K80" s="34"/>
      <c r="L80" s="20" t="s">
        <v>36</v>
      </c>
      <c r="M80" s="20">
        <v>0</v>
      </c>
      <c r="N80" s="34" t="s">
        <v>36</v>
      </c>
      <c r="O80" s="22"/>
    </row>
    <row r="81" spans="1:15" s="32" customFormat="1" ht="54" x14ac:dyDescent="0.2">
      <c r="A81" s="47"/>
      <c r="B81" s="14" t="s">
        <v>435</v>
      </c>
      <c r="C81" s="1" t="s">
        <v>37</v>
      </c>
      <c r="D81" s="15">
        <v>46128</v>
      </c>
      <c r="E81" s="14" t="s">
        <v>433</v>
      </c>
      <c r="F81" s="16">
        <v>2700150006311</v>
      </c>
      <c r="G81" s="33" t="s">
        <v>434</v>
      </c>
      <c r="H81" s="18">
        <v>269941540</v>
      </c>
      <c r="I81" s="18">
        <v>269941540</v>
      </c>
      <c r="J81" s="20">
        <v>1</v>
      </c>
      <c r="K81" s="34"/>
      <c r="L81" s="20" t="s">
        <v>36</v>
      </c>
      <c r="M81" s="20">
        <v>0</v>
      </c>
      <c r="N81" s="34" t="s">
        <v>36</v>
      </c>
      <c r="O81" s="22"/>
    </row>
    <row r="82" spans="1:15" s="32" customFormat="1" ht="54" x14ac:dyDescent="0.2">
      <c r="A82" s="47"/>
      <c r="B82" s="14" t="s">
        <v>436</v>
      </c>
      <c r="C82" s="1" t="s">
        <v>192</v>
      </c>
      <c r="D82" s="15">
        <v>46128</v>
      </c>
      <c r="E82" s="14" t="s">
        <v>383</v>
      </c>
      <c r="F82" s="16">
        <v>9040001044645</v>
      </c>
      <c r="G82" s="33" t="s">
        <v>389</v>
      </c>
      <c r="H82" s="18" t="s">
        <v>551</v>
      </c>
      <c r="I82" s="18">
        <v>10648036</v>
      </c>
      <c r="J82" s="20" t="s">
        <v>260</v>
      </c>
      <c r="K82" s="34"/>
      <c r="L82" s="20" t="s">
        <v>36</v>
      </c>
      <c r="M82" s="20">
        <v>0</v>
      </c>
      <c r="N82" s="34" t="s">
        <v>36</v>
      </c>
      <c r="O82" s="22" t="s">
        <v>552</v>
      </c>
    </row>
    <row r="83" spans="1:15" s="32" customFormat="1" ht="54" x14ac:dyDescent="0.2">
      <c r="A83" s="47"/>
      <c r="B83" s="14" t="s">
        <v>437</v>
      </c>
      <c r="C83" s="1" t="s">
        <v>192</v>
      </c>
      <c r="D83" s="15">
        <v>46128</v>
      </c>
      <c r="E83" s="14" t="s">
        <v>383</v>
      </c>
      <c r="F83" s="16">
        <v>9040001044645</v>
      </c>
      <c r="G83" s="33" t="s">
        <v>389</v>
      </c>
      <c r="H83" s="18" t="s">
        <v>553</v>
      </c>
      <c r="I83" s="18">
        <v>7893281</v>
      </c>
      <c r="J83" s="20" t="s">
        <v>260</v>
      </c>
      <c r="K83" s="34"/>
      <c r="L83" s="20" t="s">
        <v>36</v>
      </c>
      <c r="M83" s="20">
        <v>0</v>
      </c>
      <c r="N83" s="34" t="s">
        <v>36</v>
      </c>
      <c r="O83" s="22" t="s">
        <v>554</v>
      </c>
    </row>
    <row r="84" spans="1:15" s="32" customFormat="1" ht="43.2" x14ac:dyDescent="0.2">
      <c r="A84" s="47"/>
      <c r="B84" s="14" t="s">
        <v>438</v>
      </c>
      <c r="C84" s="1" t="s">
        <v>37</v>
      </c>
      <c r="D84" s="15">
        <v>46136</v>
      </c>
      <c r="E84" s="14" t="s">
        <v>439</v>
      </c>
      <c r="F84" s="16">
        <v>6013401004422</v>
      </c>
      <c r="G84" s="33" t="s">
        <v>440</v>
      </c>
      <c r="H84" s="18" t="s">
        <v>39</v>
      </c>
      <c r="I84" s="18">
        <v>40678473</v>
      </c>
      <c r="J84" s="20" t="s">
        <v>40</v>
      </c>
      <c r="K84" s="34"/>
      <c r="L84" s="20" t="s">
        <v>36</v>
      </c>
      <c r="M84" s="20">
        <v>0</v>
      </c>
      <c r="N84" s="34" t="s">
        <v>36</v>
      </c>
      <c r="O84" s="22"/>
    </row>
    <row r="85" spans="1:15" s="32" customFormat="1" ht="112.2" customHeight="1" x14ac:dyDescent="0.2">
      <c r="A85" s="47"/>
      <c r="B85" s="14" t="s">
        <v>441</v>
      </c>
      <c r="C85" s="1" t="s">
        <v>37</v>
      </c>
      <c r="D85" s="15">
        <v>46136</v>
      </c>
      <c r="E85" s="14" t="s">
        <v>442</v>
      </c>
      <c r="F85" s="16">
        <v>2010401044997</v>
      </c>
      <c r="G85" s="33" t="s">
        <v>434</v>
      </c>
      <c r="H85" s="18">
        <v>49500000</v>
      </c>
      <c r="I85" s="18">
        <v>49500000</v>
      </c>
      <c r="J85" s="20">
        <v>1</v>
      </c>
      <c r="K85" s="34"/>
      <c r="L85" s="20" t="s">
        <v>36</v>
      </c>
      <c r="M85" s="20">
        <v>0</v>
      </c>
      <c r="N85" s="34" t="s">
        <v>36</v>
      </c>
      <c r="O85" s="22"/>
    </row>
    <row r="86" spans="1:15" s="32" customFormat="1" ht="58.8" customHeight="1" x14ac:dyDescent="0.2">
      <c r="A86" s="47"/>
      <c r="B86" s="14" t="s">
        <v>443</v>
      </c>
      <c r="C86" s="1" t="s">
        <v>37</v>
      </c>
      <c r="D86" s="15">
        <v>46136</v>
      </c>
      <c r="E86" s="14" t="s">
        <v>442</v>
      </c>
      <c r="F86" s="16">
        <v>2010401044997</v>
      </c>
      <c r="G86" s="33" t="s">
        <v>434</v>
      </c>
      <c r="H86" s="18">
        <v>16500000</v>
      </c>
      <c r="I86" s="18">
        <v>16500000</v>
      </c>
      <c r="J86" s="20">
        <v>1</v>
      </c>
      <c r="K86" s="34"/>
      <c r="L86" s="20" t="s">
        <v>36</v>
      </c>
      <c r="M86" s="20">
        <v>0</v>
      </c>
      <c r="N86" s="34" t="s">
        <v>36</v>
      </c>
      <c r="O86" s="22"/>
    </row>
    <row r="87" spans="1:15" s="32" customFormat="1" ht="43.2" x14ac:dyDescent="0.2">
      <c r="A87" s="47"/>
      <c r="B87" s="14" t="s">
        <v>444</v>
      </c>
      <c r="C87" s="1" t="s">
        <v>37</v>
      </c>
      <c r="D87" s="15">
        <v>46136</v>
      </c>
      <c r="E87" s="14" t="s">
        <v>43</v>
      </c>
      <c r="F87" s="16">
        <v>7010401022916</v>
      </c>
      <c r="G87" s="33" t="s">
        <v>44</v>
      </c>
      <c r="H87" s="18" t="s">
        <v>39</v>
      </c>
      <c r="I87" s="18">
        <v>2068000000</v>
      </c>
      <c r="J87" s="20" t="s">
        <v>40</v>
      </c>
      <c r="K87" s="34"/>
      <c r="L87" s="20" t="s">
        <v>36</v>
      </c>
      <c r="M87" s="20">
        <v>0</v>
      </c>
      <c r="N87" s="34" t="s">
        <v>36</v>
      </c>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2026-06-24T06:28:47Z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