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50"/>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別紙様式１!$A$1:$M$13</definedName>
    <definedName name="_xlnm.Print_Area" localSheetId="1">別紙様式２!$A$1:$N$16</definedName>
    <definedName name="_xlnm.Print_Area" localSheetId="2">別紙様式３!$A$1:$M$94</definedName>
    <definedName name="_xlnm.Print_Area" localSheetId="3">別紙様式４!$A$1:$N$87</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calcChain.xml><?xml version="1.0" encoding="utf-8"?>
<calcChain xmlns="http://schemas.openxmlformats.org/spreadsheetml/2006/main">
  <c r="N104" i="6" l="1"/>
  <c r="G104" i="6"/>
  <c r="I104" i="6"/>
  <c r="N115" i="6"/>
  <c r="I115" i="6"/>
  <c r="G115" i="6"/>
  <c r="N92" i="6"/>
  <c r="I92" i="6"/>
  <c r="G92" i="6"/>
  <c r="N106" i="6"/>
  <c r="G106" i="6"/>
  <c r="I106" i="6"/>
  <c r="N130" i="6"/>
  <c r="G130" i="6"/>
  <c r="I130" i="6"/>
  <c r="N141" i="6"/>
  <c r="I141" i="6"/>
  <c r="G141" i="6"/>
  <c r="I118" i="6"/>
  <c r="G118" i="6"/>
  <c r="N123" i="6"/>
  <c r="I123" i="6"/>
  <c r="G123" i="6"/>
  <c r="N134" i="6"/>
  <c r="I134" i="6"/>
  <c r="G134" i="6"/>
  <c r="N143" i="6"/>
  <c r="G143" i="6"/>
  <c r="I143" i="6"/>
  <c r="N138" i="6"/>
  <c r="G138" i="6"/>
  <c r="I138" i="6"/>
  <c r="N131" i="6"/>
  <c r="I131" i="6"/>
  <c r="G131" i="6"/>
  <c r="N108" i="6"/>
  <c r="I108" i="6"/>
  <c r="G108" i="6"/>
  <c r="N150" i="6"/>
  <c r="I150" i="6"/>
  <c r="G150" i="6"/>
  <c r="N136" i="6"/>
  <c r="G136" i="6"/>
  <c r="I136" i="6"/>
  <c r="N101" i="6"/>
  <c r="I101" i="6"/>
  <c r="G101" i="6"/>
  <c r="N98" i="6"/>
  <c r="G98" i="6"/>
  <c r="I98" i="6"/>
  <c r="N99" i="6"/>
  <c r="I99" i="6"/>
  <c r="G99" i="6"/>
  <c r="N137" i="6"/>
  <c r="G137" i="6"/>
  <c r="I137" i="6"/>
  <c r="N93" i="6"/>
  <c r="I93" i="6"/>
  <c r="G93" i="6"/>
  <c r="N124" i="6"/>
  <c r="I124" i="6"/>
  <c r="G124" i="6"/>
  <c r="N111" i="6"/>
  <c r="G111" i="6"/>
  <c r="I111" i="6"/>
  <c r="N102" i="6"/>
  <c r="I102" i="6"/>
  <c r="G102" i="6"/>
  <c r="N135" i="6"/>
  <c r="I135" i="6"/>
  <c r="G135" i="6"/>
  <c r="N126" i="6"/>
  <c r="I126" i="6"/>
  <c r="G126" i="6"/>
  <c r="N146" i="6"/>
  <c r="G146" i="6"/>
  <c r="I146" i="6"/>
  <c r="N139" i="6"/>
  <c r="I139" i="6"/>
  <c r="G139" i="6"/>
  <c r="N97" i="6"/>
  <c r="G97" i="6"/>
  <c r="I97" i="6"/>
  <c r="N120" i="6"/>
  <c r="G120" i="6"/>
  <c r="I120" i="6"/>
  <c r="N100" i="6"/>
  <c r="I100" i="6"/>
  <c r="G100" i="6"/>
  <c r="N132" i="6"/>
  <c r="I132" i="6"/>
  <c r="G132" i="6"/>
  <c r="N88" i="6"/>
  <c r="G88" i="6"/>
  <c r="I88" i="6"/>
  <c r="N105" i="6"/>
  <c r="G105" i="6"/>
  <c r="I105" i="6"/>
  <c r="N117" i="6"/>
  <c r="I117" i="6"/>
  <c r="G117" i="6"/>
  <c r="N122" i="6"/>
  <c r="G122" i="6"/>
  <c r="I122" i="6"/>
  <c r="N91" i="6"/>
  <c r="I91" i="6"/>
  <c r="G91" i="6"/>
  <c r="N129" i="6"/>
  <c r="G129" i="6"/>
  <c r="I129" i="6"/>
  <c r="N142" i="6"/>
  <c r="I142" i="6"/>
  <c r="G142" i="6"/>
  <c r="N113" i="6"/>
  <c r="G113" i="6"/>
  <c r="I113" i="6"/>
  <c r="N147" i="6"/>
  <c r="I147" i="6"/>
  <c r="G147" i="6"/>
  <c r="N112" i="6"/>
  <c r="G112" i="6"/>
  <c r="I112" i="6"/>
  <c r="N107" i="6"/>
  <c r="I107" i="6"/>
  <c r="G107" i="6"/>
  <c r="N127" i="6"/>
  <c r="G127" i="6"/>
  <c r="I127" i="6"/>
  <c r="G128" i="6"/>
  <c r="I128" i="6"/>
  <c r="N145" i="6"/>
  <c r="G145" i="6"/>
  <c r="I145" i="6"/>
  <c r="N116" i="6"/>
  <c r="I116" i="6"/>
  <c r="G116" i="6"/>
  <c r="N119" i="6"/>
  <c r="I119" i="6"/>
  <c r="G119" i="6"/>
  <c r="N114" i="6"/>
  <c r="I114" i="6"/>
  <c r="G114" i="6"/>
  <c r="G96" i="6"/>
  <c r="I96" i="6"/>
  <c r="N148" i="6"/>
  <c r="I148" i="6"/>
  <c r="G148" i="6"/>
  <c r="N110" i="6"/>
  <c r="I110" i="6"/>
  <c r="G110" i="6"/>
  <c r="N149" i="6"/>
  <c r="I149" i="6"/>
  <c r="G149" i="6"/>
  <c r="N95" i="6"/>
  <c r="I95" i="6"/>
  <c r="G95" i="6"/>
  <c r="N140" i="6"/>
  <c r="I140" i="6"/>
  <c r="G140" i="6"/>
  <c r="N103" i="6"/>
  <c r="G103" i="6"/>
  <c r="I103" i="6"/>
  <c r="N109" i="6"/>
  <c r="I109" i="6"/>
  <c r="G109" i="6"/>
  <c r="G89" i="6"/>
  <c r="I89" i="6"/>
  <c r="N90" i="6"/>
  <c r="G90" i="6"/>
  <c r="I90" i="6"/>
  <c r="N125" i="6"/>
  <c r="I125" i="6"/>
  <c r="G125" i="6"/>
  <c r="N94" i="6"/>
  <c r="I94" i="6"/>
  <c r="G94" i="6"/>
  <c r="N121" i="6"/>
  <c r="G121" i="6"/>
  <c r="I121" i="6"/>
  <c r="N144" i="6"/>
  <c r="G144" i="6"/>
  <c r="I144" i="6"/>
  <c r="N133" i="6"/>
  <c r="I133" i="6"/>
  <c r="G133" i="6"/>
  <c r="N128" i="6"/>
  <c r="N118" i="6"/>
  <c r="N96" i="6"/>
  <c r="N89" i="6"/>
  <c r="B128" i="6"/>
  <c r="A118" i="6"/>
  <c r="H89" i="6"/>
  <c r="H128" i="6"/>
  <c r="H118" i="6"/>
  <c r="D96" i="6"/>
  <c r="D109" i="6"/>
  <c r="D89" i="6"/>
  <c r="E133" i="6"/>
  <c r="F128" i="6"/>
  <c r="F118" i="6"/>
  <c r="C128" i="6"/>
  <c r="D118" i="6"/>
  <c r="A128" i="6"/>
  <c r="D128" i="6"/>
  <c r="C118" i="6"/>
  <c r="E118" i="6"/>
  <c r="E128" i="6"/>
  <c r="B118" i="6"/>
  <c r="E109" i="6"/>
  <c r="A133" i="6"/>
  <c r="F133" i="6"/>
  <c r="C133" i="6"/>
  <c r="C136" i="6"/>
  <c r="A96" i="6"/>
  <c r="D101" i="6"/>
  <c r="A109" i="6"/>
  <c r="B133" i="6"/>
  <c r="H133" i="6"/>
  <c r="C89" i="6"/>
  <c r="B109" i="6"/>
  <c r="F109" i="6"/>
  <c r="A89" i="6"/>
  <c r="E89" i="6"/>
  <c r="C109" i="6"/>
  <c r="H109" i="6"/>
  <c r="D133" i="6"/>
  <c r="B89" i="6"/>
  <c r="F89" i="6"/>
  <c r="H136" i="6"/>
  <c r="C96" i="6"/>
  <c r="H101" i="6"/>
  <c r="A136" i="6"/>
  <c r="D136" i="6"/>
  <c r="E96" i="6"/>
  <c r="F96" i="6"/>
  <c r="A101" i="6"/>
  <c r="E101" i="6"/>
  <c r="E136" i="6"/>
  <c r="F136" i="6"/>
  <c r="B96" i="6"/>
  <c r="H96" i="6"/>
  <c r="B101" i="6"/>
  <c r="F101" i="6"/>
  <c r="B136" i="6"/>
  <c r="C101" i="6"/>
  <c r="M129" i="6"/>
  <c r="K129" i="6"/>
  <c r="L129" i="6"/>
  <c r="M104" i="6"/>
  <c r="L104" i="6"/>
  <c r="K104" i="6"/>
  <c r="M115" i="6"/>
  <c r="L115" i="6"/>
  <c r="K115" i="6"/>
  <c r="M92" i="6"/>
  <c r="L92" i="6"/>
  <c r="K92" i="6"/>
  <c r="L142" i="6"/>
  <c r="M142" i="6"/>
  <c r="K142" i="6"/>
  <c r="L106" i="6"/>
  <c r="M106" i="6"/>
  <c r="K106" i="6"/>
  <c r="M113" i="6"/>
  <c r="K113" i="6"/>
  <c r="L113" i="6"/>
  <c r="M147" i="6"/>
  <c r="L147" i="6"/>
  <c r="K147" i="6"/>
  <c r="M112" i="6"/>
  <c r="L112" i="6"/>
  <c r="K112" i="6"/>
  <c r="L130" i="6"/>
  <c r="M130" i="6"/>
  <c r="K130" i="6"/>
  <c r="M107" i="6"/>
  <c r="L107" i="6"/>
  <c r="K107" i="6"/>
  <c r="M127" i="6"/>
  <c r="L127" i="6"/>
  <c r="K127" i="6"/>
  <c r="M141" i="6"/>
  <c r="L141" i="6"/>
  <c r="K141" i="6"/>
  <c r="M133" i="6"/>
  <c r="K133" i="6"/>
  <c r="L133" i="6"/>
  <c r="M145" i="6"/>
  <c r="K145" i="6"/>
  <c r="L145" i="6"/>
  <c r="M123" i="6"/>
  <c r="L123" i="6"/>
  <c r="K123" i="6"/>
  <c r="L134" i="6"/>
  <c r="K134" i="6"/>
  <c r="M134" i="6"/>
  <c r="M116" i="6"/>
  <c r="L116" i="6"/>
  <c r="K116" i="6"/>
  <c r="M143" i="6"/>
  <c r="L143" i="6"/>
  <c r="K143" i="6"/>
  <c r="M119" i="6"/>
  <c r="L119" i="6"/>
  <c r="K119" i="6"/>
  <c r="L114" i="6"/>
  <c r="M114" i="6"/>
  <c r="K114" i="6"/>
  <c r="L138" i="6"/>
  <c r="M138" i="6"/>
  <c r="K138" i="6"/>
  <c r="M131" i="6"/>
  <c r="L131" i="6"/>
  <c r="K131" i="6"/>
  <c r="M108" i="6"/>
  <c r="L108" i="6"/>
  <c r="K108" i="6"/>
  <c r="L150" i="6"/>
  <c r="K150" i="6"/>
  <c r="M150" i="6"/>
  <c r="M128" i="6"/>
  <c r="L128" i="6"/>
  <c r="K128" i="6"/>
  <c r="L118" i="6"/>
  <c r="K118" i="6"/>
  <c r="M118" i="6"/>
  <c r="L98" i="6"/>
  <c r="M98" i="6"/>
  <c r="K98" i="6"/>
  <c r="M148" i="6"/>
  <c r="L148" i="6"/>
  <c r="K148" i="6"/>
  <c r="M99" i="6"/>
  <c r="L99" i="6"/>
  <c r="K99" i="6"/>
  <c r="L110" i="6"/>
  <c r="M110" i="6"/>
  <c r="K110" i="6"/>
  <c r="M137" i="6"/>
  <c r="L137" i="6"/>
  <c r="K137" i="6"/>
  <c r="M149" i="6"/>
  <c r="K149" i="6"/>
  <c r="L149" i="6"/>
  <c r="M93" i="6"/>
  <c r="L93" i="6"/>
  <c r="K93" i="6"/>
  <c r="M95" i="6"/>
  <c r="L95" i="6"/>
  <c r="K95" i="6"/>
  <c r="M124" i="6"/>
  <c r="L124" i="6"/>
  <c r="K124" i="6"/>
  <c r="M111" i="6"/>
  <c r="L111" i="6"/>
  <c r="K111" i="6"/>
  <c r="L102" i="6"/>
  <c r="K102" i="6"/>
  <c r="M102" i="6"/>
  <c r="M135" i="6"/>
  <c r="L135" i="6"/>
  <c r="K135" i="6"/>
  <c r="M140" i="6"/>
  <c r="L140" i="6"/>
  <c r="K140" i="6"/>
  <c r="M103" i="6"/>
  <c r="L103" i="6"/>
  <c r="K103" i="6"/>
  <c r="L126" i="6"/>
  <c r="M126" i="6"/>
  <c r="K126" i="6"/>
  <c r="L146" i="6"/>
  <c r="M146" i="6"/>
  <c r="K146" i="6"/>
  <c r="M139" i="6"/>
  <c r="L139" i="6"/>
  <c r="K139" i="6"/>
  <c r="M136" i="6"/>
  <c r="L136" i="6"/>
  <c r="K136" i="6"/>
  <c r="M96" i="6"/>
  <c r="L96" i="6"/>
  <c r="K96" i="6"/>
  <c r="M101" i="6"/>
  <c r="K101" i="6"/>
  <c r="L101" i="6"/>
  <c r="M97" i="6"/>
  <c r="K97" i="6"/>
  <c r="L97" i="6"/>
  <c r="M120" i="6"/>
  <c r="L120" i="6"/>
  <c r="K120" i="6"/>
  <c r="L90" i="6"/>
  <c r="M90" i="6"/>
  <c r="K90" i="6"/>
  <c r="M100" i="6"/>
  <c r="L100" i="6"/>
  <c r="K100" i="6"/>
  <c r="M132" i="6"/>
  <c r="L132" i="6"/>
  <c r="K132" i="6"/>
  <c r="M125" i="6"/>
  <c r="L125" i="6"/>
  <c r="K125" i="6"/>
  <c r="L94" i="6"/>
  <c r="M94" i="6"/>
  <c r="K94" i="6"/>
  <c r="M88" i="6"/>
  <c r="L88" i="6"/>
  <c r="K88" i="6"/>
  <c r="M105" i="6"/>
  <c r="L105" i="6"/>
  <c r="K105" i="6"/>
  <c r="M121" i="6"/>
  <c r="L121" i="6"/>
  <c r="K121" i="6"/>
  <c r="M117" i="6"/>
  <c r="K117" i="6"/>
  <c r="L117" i="6"/>
  <c r="L122" i="6"/>
  <c r="M122" i="6"/>
  <c r="K122" i="6"/>
  <c r="M144" i="6"/>
  <c r="L144" i="6"/>
  <c r="K144" i="6"/>
  <c r="M91" i="6"/>
  <c r="L91" i="6"/>
  <c r="K91" i="6"/>
  <c r="M109" i="6"/>
  <c r="L109" i="6"/>
  <c r="K109" i="6"/>
  <c r="M89" i="6"/>
  <c r="L89" i="6"/>
  <c r="K89" i="6"/>
  <c r="H129" i="6"/>
  <c r="F129" i="6"/>
  <c r="E129" i="6"/>
  <c r="D129" i="6"/>
  <c r="C129" i="6"/>
  <c r="B129" i="6"/>
  <c r="A129" i="6"/>
  <c r="H104" i="6"/>
  <c r="F104" i="6"/>
  <c r="D104" i="6"/>
  <c r="C104" i="6"/>
  <c r="B104" i="6"/>
  <c r="E104" i="6"/>
  <c r="A104" i="6"/>
  <c r="H115" i="6"/>
  <c r="C115" i="6"/>
  <c r="B115" i="6"/>
  <c r="F115" i="6"/>
  <c r="E115" i="6"/>
  <c r="D115" i="6"/>
  <c r="A115" i="6"/>
  <c r="H92" i="6"/>
  <c r="F92" i="6"/>
  <c r="D92" i="6"/>
  <c r="C92" i="6"/>
  <c r="B92" i="6"/>
  <c r="A92" i="6"/>
  <c r="E92" i="6"/>
  <c r="H142" i="6"/>
  <c r="F142" i="6"/>
  <c r="E142" i="6"/>
  <c r="D142" i="6"/>
  <c r="C142" i="6"/>
  <c r="A142" i="6"/>
  <c r="B142" i="6"/>
  <c r="H106" i="6"/>
  <c r="F106" i="6"/>
  <c r="E106" i="6"/>
  <c r="D106" i="6"/>
  <c r="B106" i="6"/>
  <c r="A106" i="6"/>
  <c r="C106" i="6"/>
  <c r="H113" i="6"/>
  <c r="F113" i="6"/>
  <c r="E113" i="6"/>
  <c r="D113" i="6"/>
  <c r="C113" i="6"/>
  <c r="B113" i="6"/>
  <c r="A113" i="6"/>
  <c r="H147" i="6"/>
  <c r="C147" i="6"/>
  <c r="F147" i="6"/>
  <c r="E147" i="6"/>
  <c r="D147" i="6"/>
  <c r="B147" i="6"/>
  <c r="A147" i="6"/>
  <c r="H112" i="6"/>
  <c r="F112" i="6"/>
  <c r="D112" i="6"/>
  <c r="C112" i="6"/>
  <c r="B112" i="6"/>
  <c r="E112" i="6"/>
  <c r="A112" i="6"/>
  <c r="H130" i="6"/>
  <c r="F130" i="6"/>
  <c r="E130" i="6"/>
  <c r="D130" i="6"/>
  <c r="A130" i="6"/>
  <c r="C130" i="6"/>
  <c r="B130" i="6"/>
  <c r="H107" i="6"/>
  <c r="F107" i="6"/>
  <c r="C107" i="6"/>
  <c r="B107" i="6"/>
  <c r="E107" i="6"/>
  <c r="A107" i="6"/>
  <c r="D107" i="6"/>
  <c r="H127" i="6"/>
  <c r="C127" i="6"/>
  <c r="B127" i="6"/>
  <c r="F127" i="6"/>
  <c r="E127" i="6"/>
  <c r="D127" i="6"/>
  <c r="A127" i="6"/>
  <c r="H141" i="6"/>
  <c r="F141" i="6"/>
  <c r="E141" i="6"/>
  <c r="D141" i="6"/>
  <c r="C141" i="6"/>
  <c r="B141" i="6"/>
  <c r="A141" i="6"/>
  <c r="H145" i="6"/>
  <c r="F145" i="6"/>
  <c r="E145" i="6"/>
  <c r="D145" i="6"/>
  <c r="C145" i="6"/>
  <c r="B145" i="6"/>
  <c r="A145" i="6"/>
  <c r="F123" i="6"/>
  <c r="C123" i="6"/>
  <c r="B123" i="6"/>
  <c r="H123" i="6"/>
  <c r="E123" i="6"/>
  <c r="D123" i="6"/>
  <c r="A123" i="6"/>
  <c r="H134" i="6"/>
  <c r="F134" i="6"/>
  <c r="E134" i="6"/>
  <c r="D134" i="6"/>
  <c r="A134" i="6"/>
  <c r="C134" i="6"/>
  <c r="B134" i="6"/>
  <c r="H116" i="6"/>
  <c r="F116" i="6"/>
  <c r="D116" i="6"/>
  <c r="C116" i="6"/>
  <c r="B116" i="6"/>
  <c r="E116" i="6"/>
  <c r="A116" i="6"/>
  <c r="H143" i="6"/>
  <c r="C143" i="6"/>
  <c r="F143" i="6"/>
  <c r="E143" i="6"/>
  <c r="D143" i="6"/>
  <c r="B143" i="6"/>
  <c r="A143" i="6"/>
  <c r="H119" i="6"/>
  <c r="C119" i="6"/>
  <c r="B119" i="6"/>
  <c r="E119" i="6"/>
  <c r="A119" i="6"/>
  <c r="F119" i="6"/>
  <c r="D119" i="6"/>
  <c r="H114" i="6"/>
  <c r="F114" i="6"/>
  <c r="E114" i="6"/>
  <c r="D114" i="6"/>
  <c r="A114" i="6"/>
  <c r="C114" i="6"/>
  <c r="B114" i="6"/>
  <c r="H138" i="6"/>
  <c r="F138" i="6"/>
  <c r="E138" i="6"/>
  <c r="D138" i="6"/>
  <c r="B138" i="6"/>
  <c r="A138" i="6"/>
  <c r="C138" i="6"/>
  <c r="H131" i="6"/>
  <c r="C131" i="6"/>
  <c r="B131" i="6"/>
  <c r="F131" i="6"/>
  <c r="E131" i="6"/>
  <c r="D131" i="6"/>
  <c r="A131" i="6"/>
  <c r="H108" i="6"/>
  <c r="F108" i="6"/>
  <c r="D108" i="6"/>
  <c r="C108" i="6"/>
  <c r="B108" i="6"/>
  <c r="E108" i="6"/>
  <c r="A108" i="6"/>
  <c r="H150" i="6"/>
  <c r="F150" i="6"/>
  <c r="E150" i="6"/>
  <c r="D150" i="6"/>
  <c r="A150" i="6"/>
  <c r="C150" i="6"/>
  <c r="B150" i="6"/>
  <c r="H98" i="6"/>
  <c r="F98" i="6"/>
  <c r="E98" i="6"/>
  <c r="D98" i="6"/>
  <c r="A98" i="6"/>
  <c r="C98" i="6"/>
  <c r="B98" i="6"/>
  <c r="H148" i="6"/>
  <c r="F148" i="6"/>
  <c r="D148" i="6"/>
  <c r="C148" i="6"/>
  <c r="B148" i="6"/>
  <c r="E148" i="6"/>
  <c r="A148" i="6"/>
  <c r="H99" i="6"/>
  <c r="C99" i="6"/>
  <c r="B99" i="6"/>
  <c r="F99" i="6"/>
  <c r="E99" i="6"/>
  <c r="D99" i="6"/>
  <c r="A99" i="6"/>
  <c r="H110" i="6"/>
  <c r="F110" i="6"/>
  <c r="E110" i="6"/>
  <c r="D110" i="6"/>
  <c r="C110" i="6"/>
  <c r="A110" i="6"/>
  <c r="B110" i="6"/>
  <c r="H137" i="6"/>
  <c r="F137" i="6"/>
  <c r="E137" i="6"/>
  <c r="D137" i="6"/>
  <c r="C137" i="6"/>
  <c r="B137" i="6"/>
  <c r="A137" i="6"/>
  <c r="H149" i="6"/>
  <c r="F149" i="6"/>
  <c r="E149" i="6"/>
  <c r="D149" i="6"/>
  <c r="C149" i="6"/>
  <c r="B149" i="6"/>
  <c r="A149" i="6"/>
  <c r="H93" i="6"/>
  <c r="F93" i="6"/>
  <c r="E93" i="6"/>
  <c r="D93" i="6"/>
  <c r="C93" i="6"/>
  <c r="B93" i="6"/>
  <c r="A93" i="6"/>
  <c r="H95" i="6"/>
  <c r="C95" i="6"/>
  <c r="B95" i="6"/>
  <c r="F95" i="6"/>
  <c r="E95" i="6"/>
  <c r="D95" i="6"/>
  <c r="A95" i="6"/>
  <c r="H124" i="6"/>
  <c r="F124" i="6"/>
  <c r="D124" i="6"/>
  <c r="C124" i="6"/>
  <c r="B124" i="6"/>
  <c r="A124" i="6"/>
  <c r="E124" i="6"/>
  <c r="H111" i="6"/>
  <c r="C111" i="6"/>
  <c r="B111" i="6"/>
  <c r="F111" i="6"/>
  <c r="E111" i="6"/>
  <c r="D111" i="6"/>
  <c r="A111" i="6"/>
  <c r="H102" i="6"/>
  <c r="F102" i="6"/>
  <c r="E102" i="6"/>
  <c r="D102" i="6"/>
  <c r="A102" i="6"/>
  <c r="C102" i="6"/>
  <c r="B102" i="6"/>
  <c r="H135" i="6"/>
  <c r="C135" i="6"/>
  <c r="B135" i="6"/>
  <c r="E135" i="6"/>
  <c r="F135" i="6"/>
  <c r="A135" i="6"/>
  <c r="D135" i="6"/>
  <c r="H140" i="6"/>
  <c r="F140" i="6"/>
  <c r="D140" i="6"/>
  <c r="C140" i="6"/>
  <c r="B140" i="6"/>
  <c r="E140" i="6"/>
  <c r="A140" i="6"/>
  <c r="H103" i="6"/>
  <c r="C103" i="6"/>
  <c r="B103" i="6"/>
  <c r="E103" i="6"/>
  <c r="A103" i="6"/>
  <c r="F103" i="6"/>
  <c r="D103" i="6"/>
  <c r="H126" i="6"/>
  <c r="F126" i="6"/>
  <c r="E126" i="6"/>
  <c r="D126" i="6"/>
  <c r="C126" i="6"/>
  <c r="A126" i="6"/>
  <c r="B126" i="6"/>
  <c r="H146" i="6"/>
  <c r="F146" i="6"/>
  <c r="E146" i="6"/>
  <c r="D146" i="6"/>
  <c r="B146" i="6"/>
  <c r="A146" i="6"/>
  <c r="C146" i="6"/>
  <c r="F139" i="6"/>
  <c r="C139" i="6"/>
  <c r="H139" i="6"/>
  <c r="E139" i="6"/>
  <c r="B139" i="6"/>
  <c r="A139" i="6"/>
  <c r="D139" i="6"/>
  <c r="H97" i="6"/>
  <c r="F97" i="6"/>
  <c r="E97" i="6"/>
  <c r="D97" i="6"/>
  <c r="C97" i="6"/>
  <c r="B97" i="6"/>
  <c r="A97" i="6"/>
  <c r="H120" i="6"/>
  <c r="F120" i="6"/>
  <c r="D120" i="6"/>
  <c r="C120" i="6"/>
  <c r="B120" i="6"/>
  <c r="E120" i="6"/>
  <c r="A120" i="6"/>
  <c r="H90" i="6"/>
  <c r="F90" i="6"/>
  <c r="E90" i="6"/>
  <c r="D90" i="6"/>
  <c r="B90" i="6"/>
  <c r="A90" i="6"/>
  <c r="C90" i="6"/>
  <c r="H100" i="6"/>
  <c r="F100" i="6"/>
  <c r="D100" i="6"/>
  <c r="C100" i="6"/>
  <c r="B100" i="6"/>
  <c r="E100" i="6"/>
  <c r="A100" i="6"/>
  <c r="H132" i="6"/>
  <c r="F132" i="6"/>
  <c r="D132" i="6"/>
  <c r="C132" i="6"/>
  <c r="B132" i="6"/>
  <c r="E132" i="6"/>
  <c r="A132" i="6"/>
  <c r="H125" i="6"/>
  <c r="F125" i="6"/>
  <c r="E125" i="6"/>
  <c r="D125" i="6"/>
  <c r="C125" i="6"/>
  <c r="B125" i="6"/>
  <c r="A125" i="6"/>
  <c r="H94" i="6"/>
  <c r="F94" i="6"/>
  <c r="E94" i="6"/>
  <c r="D94" i="6"/>
  <c r="C94" i="6"/>
  <c r="A94" i="6"/>
  <c r="B94" i="6"/>
  <c r="F88" i="6"/>
  <c r="D88" i="6"/>
  <c r="C88" i="6"/>
  <c r="B88" i="6"/>
  <c r="H88" i="6"/>
  <c r="E88" i="6"/>
  <c r="A88" i="6"/>
  <c r="H105" i="6"/>
  <c r="F105" i="6"/>
  <c r="E105" i="6"/>
  <c r="D105" i="6"/>
  <c r="C105" i="6"/>
  <c r="B105" i="6"/>
  <c r="A105" i="6"/>
  <c r="H121" i="6"/>
  <c r="F121" i="6"/>
  <c r="E121" i="6"/>
  <c r="D121" i="6"/>
  <c r="C121" i="6"/>
  <c r="B121" i="6"/>
  <c r="A121" i="6"/>
  <c r="H117" i="6"/>
  <c r="F117" i="6"/>
  <c r="E117" i="6"/>
  <c r="D117" i="6"/>
  <c r="C117" i="6"/>
  <c r="B117" i="6"/>
  <c r="A117" i="6"/>
  <c r="H122" i="6"/>
  <c r="F122" i="6"/>
  <c r="E122" i="6"/>
  <c r="D122" i="6"/>
  <c r="B122" i="6"/>
  <c r="A122" i="6"/>
  <c r="C122" i="6"/>
  <c r="H144" i="6"/>
  <c r="F144" i="6"/>
  <c r="D144" i="6"/>
  <c r="C144" i="6"/>
  <c r="B144" i="6"/>
  <c r="E144" i="6"/>
  <c r="A144" i="6"/>
  <c r="H91" i="6"/>
  <c r="F91" i="6"/>
  <c r="C91" i="6"/>
  <c r="B91" i="6"/>
  <c r="E91" i="6"/>
  <c r="A91" i="6"/>
  <c r="D91" i="6"/>
</calcChain>
</file>

<file path=xl/sharedStrings.xml><?xml version="1.0" encoding="utf-8"?>
<sst xmlns="http://schemas.openxmlformats.org/spreadsheetml/2006/main" count="1490" uniqueCount="501">
  <si>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</si>
  <si>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</si>
  <si>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</si>
  <si>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</si>
  <si>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</si>
  <si>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</si>
  <si>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</si>
  <si>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</si>
  <si>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</si>
  <si>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</si>
  <si>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</si>
  <si>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</si>
  <si>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</si>
  <si>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</si>
  <si>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</si>
  <si>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</si>
  <si>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</si>
  <si>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</si>
  <si>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</si>
  <si>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</si>
  <si>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</si>
  <si>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</si>
  <si>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</si>
  <si>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</si>
  <si>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</si>
  <si>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</si>
  <si>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</si>
  <si>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</si>
  <si>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</si>
  <si>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</si>
  <si>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</si>
  <si>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</si>
  <si>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</si>
  <si>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</si>
  <si>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</si>
  <si>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</si>
  <si>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</si>
  <si>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</si>
  <si>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支出負担行為担当官
東京税関総務部長
津田　秀夫
東京都江東区青海２－７－１１</t>
  </si>
  <si>
    <t>株式会社ＩＨＩ検査計測
東京都品川区南大井６－２５－３</t>
  </si>
  <si>
    <t>他官署で調達手続きを実施のため</t>
  </si>
  <si>
    <t>一般競争入札</t>
  </si>
  <si>
    <t>同種の他の契約の予定価格を類推されるおそれがあるため公表しない</t>
  </si>
  <si>
    <t>令和4年度東京港湾合同庁舎他20庁舎における電気の需給　3,675,282kWhほか</t>
  </si>
  <si>
    <t>支出負担行為担当官
東京税関総務部長
津田　秀夫
東京都江東区青海２－７－１１
ほか９官署</t>
  </si>
  <si>
    <t>ゼロワットパワー株式会社
千葉県柏市若柴１７８－４　柏の葉キャンパスＫＯＩＬ</t>
  </si>
  <si>
    <t>@基本料金
＠1,630.20円
ほか</t>
  </si>
  <si>
    <t>分担予定額92,244,040円</t>
  </si>
  <si>
    <t>仙台空港官庁部分他9庁舎における電気供給単価契約</t>
  </si>
  <si>
    <t>支出負担行為担当官
東京税関総務部長
津田　秀夫
東京都江東区青海２－７－１１
ほか１４官署</t>
  </si>
  <si>
    <t>日立造船株式会社
大阪府大阪市住之江区南港北１－７－８９</t>
  </si>
  <si>
    <t>@1,036.74円
ほか</t>
  </si>
  <si>
    <t>分担予定額
13,157,998円</t>
  </si>
  <si>
    <t xml:space="preserve">令和4年度羽田空港貨物合同庁舎における電気の需給
830,495.9kWh
</t>
  </si>
  <si>
    <t>支出負担行為担当官
東京税関総務部長
津田　秀夫
東京都江東区青海２－７－１１
ほか４官署</t>
  </si>
  <si>
    <t>東京国際エアカーゴターミナル株式会社
東京都 大田区羽田空港 ２－６－３</t>
  </si>
  <si>
    <t>東京国際空港貨物地区における電気の供給については、左記業者が一括して行っており、契約相手方が特定され競争を許さないことから、会計法第29条の3第4項に該当するため。（根拠区分：二（ロ））</t>
  </si>
  <si>
    <t>21,285,608円
(A)</t>
  </si>
  <si>
    <t>@25.63円kwh</t>
  </si>
  <si>
    <t>100.0%
(B/A×100)</t>
  </si>
  <si>
    <t>分担予定額12,451,308円</t>
  </si>
  <si>
    <t>令和4年度東京国際空港国際線旅客地区等維持管理契約　一式</t>
  </si>
  <si>
    <t>東京国際空港ターミナル株式会社
東京都大田区羽田空港２－６－５</t>
  </si>
  <si>
    <t>本契約に係る維持管理業務については、左記業者が一括して行っており、契約相手方が特定され、契約価格の競争による契約相手方の選定を許さないことから、会計法第29条の3第4項に該当するため。（根拠区分ロ）</t>
  </si>
  <si>
    <t>270,341,207円
(A)</t>
  </si>
  <si>
    <t>基本料金
＠2,222,000円ほか</t>
  </si>
  <si>
    <t>分担予定額138,785,418円</t>
  </si>
  <si>
    <t>令和4年度東京国際空港第2ターミナルビル国際線施設維持管理契約　一式</t>
  </si>
  <si>
    <t>日本空港ビルデング株式会社
東京都大田区羽田空港３－３－２</t>
  </si>
  <si>
    <t>東京国際空港における上下水道の供給については左記業者が一括して行っており、契約相手方が特定され、契約価格の競争による契約相手方の選定を許さないことから、会計法第29条の3第4項に該当するため。（根拠区分二（ロ））</t>
  </si>
  <si>
    <t>163,333,376円
(A)</t>
  </si>
  <si>
    <t>基本料金
＠2,630,798円ほか</t>
  </si>
  <si>
    <t>分担予定額58,989,346円</t>
  </si>
  <si>
    <t>令和4年度羽田空港における上下水道使用契約　一式</t>
  </si>
  <si>
    <t>支出負担行為担当官
東京税関総務部長
津田　秀夫
東京都江東区青海２－７－１１
ほか５官署</t>
  </si>
  <si>
    <t>空港施設株式会社
東京都大田区羽田空港１－６－５</t>
  </si>
  <si>
    <t>29,182,690円
(A)</t>
  </si>
  <si>
    <t>@337.7円/㎥
ほか</t>
  </si>
  <si>
    <t>分担予定額19,742,893円</t>
  </si>
  <si>
    <t>令和4年度輸出入・港湾関連情報処理システム利用契約　一式</t>
  </si>
  <si>
    <t>輸出入・港湾関連情報処理センター株式会社
東京都港区浜松町１－３－１</t>
  </si>
  <si>
    <t>税関関係法令に係る手続等を「行政手続等における情報通信の技術の利用に関する法律」第3条（電子情報処理組織による申請等）及び第4条（電子情報処理組織による処分通知等）の規定により電子情報処理組織を使用して行わせる又は行う場合については、「電子情報処理組織による輸出入等関連業務の処理等に関する法律」第2条及び第3条により当該契約相手方が運用するシステムに特定されており、競争を許さないことから、会計法第29条の3第4項に該当するため。（根拠区分イ（イ））</t>
  </si>
  <si>
    <t>令和4年度東京港湾合同庁舎における熱媒の需給契約
冷水：6,237,600MJ
温水：1,814,900MJ</t>
  </si>
  <si>
    <t>支出負担行為担当官
東京税関総務部長
津田　秀夫
東京都江東区青海２－７－１１
ほか９官署等</t>
  </si>
  <si>
    <t>東京臨海熱供給株式会社
東京都江東区有明３－６－１１</t>
  </si>
  <si>
    <t>同施設は、官民共有施設であり、管理者である左記業者が、空港開港当初より一括して冷温水を需給しており、契約相手方は同社に限られ、競争を許さないことから、会計法第29条の3第4項に該当するため。（根拠区分二（ロ））</t>
  </si>
  <si>
    <t>78,880,030円
(A)</t>
  </si>
  <si>
    <t>@423.5円ほか</t>
  </si>
  <si>
    <t>分担予定額
67,767,761円</t>
  </si>
  <si>
    <t>令和4年度新潟空港国際線旅客ターミナルビルにおける冷温水及び温水の需給
冷温水：166.7Gcalほか</t>
  </si>
  <si>
    <t>新潟空港ビルディング株式会社
新潟県新潟市東区松浜町３７１０</t>
  </si>
  <si>
    <t>4,582,765円
(A)</t>
  </si>
  <si>
    <t>基本料金
＠145,127円ほか</t>
  </si>
  <si>
    <t>分担予定額
3,876,509円</t>
  </si>
  <si>
    <t xml:space="preserve">令和4年度東京税関麻薬探知犬訓練センター羽田犬舎における上下水道使用契約
</t>
  </si>
  <si>
    <t>令和4年度X線貨物検査装置の年間保守請負契約（区分1）
一式</t>
  </si>
  <si>
    <t>公募を実施した結果、業務履行可能な者が1者しかなく競争を許さないことから会計法第29条の3第4項に該当するため。</t>
  </si>
  <si>
    <t>（総価契約分）
23,854,600円
（単価契約分）
＠10,780,000円ほか</t>
  </si>
  <si>
    <t>×</t>
  </si>
  <si>
    <t>随時保守点検費については単価契約</t>
  </si>
  <si>
    <t>令和4年度X線貨物検査装置の年間保守請負契約（区分2）
一式</t>
  </si>
  <si>
    <t>Ｓｍｉｔｈｓ　Ｄｅｔｅｃｔｉｏｎ　Ｇｅｒｍａｎｙ　ＧｍｂＨ
東京都千代田区大手町１－６－１</t>
  </si>
  <si>
    <t>（総価契約分）
679,250円
（単価契約分）
＠1,848,000円ほか</t>
  </si>
  <si>
    <t>令和4年度X線貨物検査装置の年間保守請負契約（区分3）
一式</t>
  </si>
  <si>
    <t>イービストレード株式会社
東京都千代田区神田多町２－１</t>
  </si>
  <si>
    <t>（総価契約分）
9,941,800円
（単価契約分）
＠1,986,160円ほか</t>
  </si>
  <si>
    <t>令和4年度X線貨物検査装置の年間保守請負契約（区分4）
一式</t>
  </si>
  <si>
    <t>日本エアロスペース株式会社
東京都港区南青山１－１－１</t>
  </si>
  <si>
    <t>令和4年度　出力固定式2方向Ⅹ線貨物検査装置の保守請負契約
令和4年4月1日～令和6年10月31日</t>
  </si>
  <si>
    <t>加賀ソルネット株式会社
東京都中央区八丁堀３－２７－１０</t>
  </si>
  <si>
    <t>コンテナ貨物大型Ｘ線検査装置の賃貸借　令和4年4月1日～令和8年1月22日</t>
  </si>
  <si>
    <t>イービストレード株式会社
東京都千代田区神田多町２－１
三菱ＨＣキャピタル株式会社
東京都千代田区丸の内１－５－１</t>
  </si>
  <si>
    <t>6010001068278
4010001049866</t>
  </si>
  <si>
    <t>令和4年度　国際郵便物税関検査装置の保守請負契約　一式</t>
  </si>
  <si>
    <t>三機工業株式会社
東京都中央区明石町８－１</t>
  </si>
  <si>
    <t>埠頭監視カメラシステムの賃貸借
令和4年4月1日～令和5年1月31日</t>
  </si>
  <si>
    <t>ＮＥＣネクサソリューションズ株式会社
東京都港区三田１－４－２８
ＮＥＣキャピタルソリューション株式会社
東京都港区港南２－１５－３</t>
  </si>
  <si>
    <t>7010401022924
8010401021784</t>
  </si>
  <si>
    <t>令和4年度大井出張所における現金等運搬警備業務
241回</t>
  </si>
  <si>
    <t>テイケイ株式会社
東京都新宿区歌舞伎町１-１-１６</t>
  </si>
  <si>
    <t>@14,707円</t>
  </si>
  <si>
    <t>令和4年度遠隔操作カメラの賃貸借（単価契約）
遠隔操作カメラ一式3768日・式
ほか2品目</t>
  </si>
  <si>
    <t>株式会社ノビタス
神奈川県横浜市港北区新横浜３－１７－５</t>
  </si>
  <si>
    <t>＠2,200円ほか</t>
  </si>
  <si>
    <t>令和4年度電離放射線（X線）被曝線量測定業務委託（単価契約）
X線装置装着用3201件　
ほか2品目</t>
  </si>
  <si>
    <t>株式会社千代田テクノル
東京都文京区湯島１－７－１２</t>
  </si>
  <si>
    <t>＠440円ほか</t>
  </si>
  <si>
    <t>令和4年度　東京税関コンテナ検査センター及び
東京税関城南島コンテナ検査センター車両誘導等業務委託（単価契約）　一式</t>
  </si>
  <si>
    <t>株式会社イー・アール
茨城県龍ヶ崎市佐貫３－１１－１４</t>
  </si>
  <si>
    <t>@1914円</t>
  </si>
  <si>
    <t>令和4年度　東京税関新潟コンテナ検査センター車両誘導等業務委託（単価契約）　一式</t>
  </si>
  <si>
    <t>株式会社ＹＡＲＵＳＨＩＫＡ
新潟県新潟市中央区下所島２－８－１４</t>
  </si>
  <si>
    <t>@1,045円</t>
  </si>
  <si>
    <t>令和4年度　麻薬探知犬飼料の調達（単価契約）
麻薬探知犬飼料B　287袋
ほか3品目</t>
  </si>
  <si>
    <t>株式会社成瀬商店
東京都江東区亀戸６－１－３</t>
  </si>
  <si>
    <t>@6,842円ほか</t>
  </si>
  <si>
    <t>令和4年度　麻薬探知犬の飼育管理及びダミー作成の業務委託（成田）
平日業務委託　466人日
ほか3項目</t>
  </si>
  <si>
    <t>株式会社大和総建プロテック
埼玉県さいたま市大宮区櫛引町１－７３１　３ＧＨ櫛引２０２</t>
  </si>
  <si>
    <t>@20,000円ほか</t>
  </si>
  <si>
    <t>令和4年度　麻薬探知犬の飼育管理業務委託（羽田）
飼育管理業務①平日182回　ほか5項目</t>
  </si>
  <si>
    <t>株式会社フロントベル
埼玉県越谷市谷中町４－１７０</t>
  </si>
  <si>
    <t>@10,560円ほか</t>
  </si>
  <si>
    <t>令和4年度　貨物等運搬契約
約1037件　ほか153項目</t>
  </si>
  <si>
    <t>名鉄ゴールデン航空株式会社
東京都江東区南砂７－１２－４東東京流通センターＢ棟６階</t>
  </si>
  <si>
    <t>@880円ほか</t>
  </si>
  <si>
    <t>貴金属等保管及び運搬警備業務（単価契約）
132容器　ほか6項目</t>
  </si>
  <si>
    <t>センチュリー株式会社
東京都文京区千駄木１－２３－６</t>
  </si>
  <si>
    <t>@572円ほか</t>
  </si>
  <si>
    <t>令和4年度　健康診断業務　
血液検査 1,113人　ほか23品目</t>
  </si>
  <si>
    <t>医療法人社団日健会
東京都江東区亀戸６－５６－１５</t>
  </si>
  <si>
    <t>@2,750円ほか</t>
  </si>
  <si>
    <t>令和4年度トナーカートリッジ等の調達(単価契約)
SPトナー4500H 17個　ほか136品目</t>
  </si>
  <si>
    <t>株式会社秋山商会
東京都中央区東日本橋２－１３－５</t>
  </si>
  <si>
    <t>@24,376円ほか</t>
  </si>
  <si>
    <t>令和4年度航空会社別貨物運賃情報に係るデジタルコンテンツの調達　一式</t>
  </si>
  <si>
    <t>株式会社オーエフシー
東京都港区芝浦３－１３－３</t>
  </si>
  <si>
    <t>令和4年度AI多言語翻訳ソフトウェアライセンスの調達　一式</t>
  </si>
  <si>
    <t>株式会社十印
東京都中央区銀座７－１６－１２</t>
  </si>
  <si>
    <t>令和4年度Magnet AXIOMライセンスの調達　一式</t>
  </si>
  <si>
    <t>クオリティネット 株式会社
東京都千代田区東神田２－４－６</t>
  </si>
  <si>
    <t>令和4年度　分析消耗品の調達（単価契約）
サンプル瓶　型式PS-15　50本入り　248箱　ほか85品目</t>
  </si>
  <si>
    <t>株式会社チヨダサイエンス
東京都千代田区鍛冶町１－８－６</t>
  </si>
  <si>
    <t>@2,343円ほか</t>
  </si>
  <si>
    <t>東京税関仮眠室及び更衣室什器類の調達　一式</t>
  </si>
  <si>
    <t>株式会社オフィスランド
東京都大田区萩中３－１２－１２</t>
  </si>
  <si>
    <t>令和4年度衛生用消耗品の調達（単価契約）
トイレットペーパー18,420巻　ほか4品目</t>
  </si>
  <si>
    <t>支出負担行為担当官
東京税関総務部長
津田　秀夫
東京都江東区青海２－７－１１
ほか８官署</t>
  </si>
  <si>
    <t>株式会社東京紙店
東京都江東区新大橋２－１３－５</t>
  </si>
  <si>
    <t>@58.96円ほか</t>
  </si>
  <si>
    <t>分担予定額
1,086,527円</t>
  </si>
  <si>
    <t>令和4年度クリーニング（単価契約）
シーツ12,279枚　
ほか9品目</t>
  </si>
  <si>
    <t>株式会社モビメント
埼玉県新座市大和田２－１－１９</t>
  </si>
  <si>
    <t>@231円ほか</t>
  </si>
  <si>
    <t>新型コロナウイルス感染症対策物品の調達　アイソレーションガウンほか6品目</t>
  </si>
  <si>
    <t>シューワ株式会社　
大阪府堺市中区陶器北２４４－５</t>
  </si>
  <si>
    <t>令和4年度コピー用紙の調達（単価契約）
A4（2,500枚/箱）8,509箱　
ほか3品目</t>
  </si>
  <si>
    <t>支出負担行為担当官
東京税関総務部長
津田　秀夫
東京都江東区青海２－７－１１
ほか１官署</t>
  </si>
  <si>
    <t>ビジネスマート株式会社
東京都江東区豊洲３－２－３</t>
  </si>
  <si>
    <t>@1,350円ほか</t>
  </si>
  <si>
    <t>分担予定額
7,454,264円</t>
  </si>
  <si>
    <t>令和4年度文具類の調達（単価契約）
ゴミ袋90L　232パック
ほか280品目</t>
  </si>
  <si>
    <t>株式会社マルハチ
神奈川県横浜市鶴見区鶴見中央４－２－１４</t>
  </si>
  <si>
    <t>17,530,099円
(A)</t>
  </si>
  <si>
    <t>@2,802円ほか</t>
  </si>
  <si>
    <t>95.9%
(B/A×100)</t>
  </si>
  <si>
    <t>分担予定額
10,233,620円</t>
  </si>
  <si>
    <t>令和4年度羽田空港官庁施設清掃業務
一式</t>
  </si>
  <si>
    <t>日本空港テクノ株式会社
東京都大田区羽田空港３－３－２</t>
  </si>
  <si>
    <t>令和4年度新潟空港国際線旅客ターミナルビル清掃業務
一式</t>
  </si>
  <si>
    <t>株式会社東武
東京都新宿区上落合１－１６－７</t>
  </si>
  <si>
    <t>令和4年度新潟税関支署東港出張所清掃業務
一式</t>
  </si>
  <si>
    <t xml:space="preserve">支出負担行為担当官
東京税関総務部長
津田　秀夫
東京都江東区青海２－７－１１
</t>
  </si>
  <si>
    <t>株式会社サン・ビルサービス
新潟県新潟市東区河渡本町８－２４</t>
  </si>
  <si>
    <t>令和4年度東京航空貨物出張所及び麻薬探知犬訓練センター室清掃業務
一式</t>
  </si>
  <si>
    <t>株式会社ラグーナマネージメント
新潟県新潟市中央区学校町通２－５８０８</t>
  </si>
  <si>
    <t>令和4年度立川出張所横田旅具検査場清掃業務
一式</t>
  </si>
  <si>
    <t>株式会社須田ビルメンテナンス
東京都立川市砂川町４－２４－１３</t>
  </si>
  <si>
    <t>令和4年度東京税関宿舎・寮管理業務
一式</t>
  </si>
  <si>
    <t>株式会社東洋ジービー
東京都江東区佐賀１－１－６</t>
  </si>
  <si>
    <t>令和4年度羽田空港官庁施設警備業務
一式</t>
  </si>
  <si>
    <t>株式会社MSK
千葉県千葉市稲毛区稲毛東３－６－１５川治ビル３F</t>
  </si>
  <si>
    <t>令和4年度東京港湾合同庁舎等における廃棄物処理に係る委託業務
一般廃棄物26,700kg
ほか5品目</t>
  </si>
  <si>
    <t>支出負担行為担当官
東京税関総務部長
津田　秀夫
東京都江東区青海２－７－１１
ほか６官署</t>
  </si>
  <si>
    <t>株式会社樽味商会
東京都葛飾区小菅２－８－１７</t>
  </si>
  <si>
    <t>@33.0円/㎏ほか</t>
  </si>
  <si>
    <t>分担予定額
¥2,056,125円</t>
  </si>
  <si>
    <t>令和4年度東京国際空港IDカード発行業務
一式</t>
  </si>
  <si>
    <t>支出負担行為担当官
東京税関総務部長
津田　秀夫
東京都江東区青海２－７－１１
ほか1官署</t>
  </si>
  <si>
    <t>トッパン・フォームズ株式会社
東京都港区東新橋１－７－３</t>
  </si>
  <si>
    <t>令和4年度東京国際空港IDカード管理システム保守点検業務
一式</t>
  </si>
  <si>
    <t>八洲電機株式会社
東京都港区新橋３－１－１</t>
  </si>
  <si>
    <t>九段第3合同庁舎・千代田区役所本庁舎建築物設備管理業務
一式</t>
  </si>
  <si>
    <t>支出負担行為担当官
東京税関総務部長
津田　秀夫
東京都江東区青海２－７－１１
ほか７官署</t>
  </si>
  <si>
    <t>株式会社シミズ・ビルライフケア
東京都中央区京橋２-１０－２
ぬ利彦ビル南館</t>
  </si>
  <si>
    <t>九段第3合同庁舎・千代田区役所本庁舎清掃業務
一式</t>
  </si>
  <si>
    <t>新さくら会共同組合
東京都文京区春日２－１０－１５
志知ビル２F</t>
  </si>
  <si>
    <t>＠110円/㎡・月
ほか</t>
  </si>
  <si>
    <t>分担予定額
1,977,611円</t>
  </si>
  <si>
    <t>九段第3合同庁舎・千代田区役所本庁舎の警備保安業務
一式</t>
  </si>
  <si>
    <t>首都圏ビルサービス協同組合
東京都港区赤坂１－１－１６</t>
  </si>
  <si>
    <t>九段第3合同庁舎・千代田区役所本庁舎ごみ処理業務
一式</t>
  </si>
  <si>
    <t>広陽サービス株式会社
東京都江東区辰巳３－７－８</t>
  </si>
  <si>
    <t>@30.8円/㎏ほか</t>
  </si>
  <si>
    <t>分担予定額
226,258円</t>
  </si>
  <si>
    <t>九段第3合同庁舎・千代田区役所本庁舎トイレットペーパー等の購入
トイレットペーパー106,560枚
ほか1品目</t>
  </si>
  <si>
    <t>株式会社東京紙店
東京都江東区新大橋２-１３－５</t>
  </si>
  <si>
    <t>＠65.23円/巻ほか</t>
  </si>
  <si>
    <t>分担予定額
84,799円</t>
  </si>
  <si>
    <t>前橋地方合同庁舎施設管理業務
一式</t>
  </si>
  <si>
    <t>新生ビルテクノ株式会社
東京都文京区千駄木３－５０－１３</t>
  </si>
  <si>
    <t>前橋地方合同庁舎警備業務
一式</t>
  </si>
  <si>
    <t>日本美装株式会社
埼玉県さいたま市浦和区常盤９－１４－６</t>
  </si>
  <si>
    <t>前橋地方合同庁舎清掃業務
一式</t>
  </si>
  <si>
    <t>株式会社グローバルステージ
東京都港区芝１－１４－４</t>
  </si>
  <si>
    <t>山形地方合同庁舎ほか7庁自家用電気工作物保安管理業務
一式</t>
  </si>
  <si>
    <t>支出負担行為担当官
東京税関総務部長
津田　秀夫
東京都江東区青海２－７－１１
ほか１５官署</t>
  </si>
  <si>
    <t>株式会社山形環境エンジニアリング
山形県寒河江市高田３－１１０－１</t>
  </si>
  <si>
    <t>甲府合同庁舎施設管理業務
一式</t>
  </si>
  <si>
    <t>株式会社和心
東京都新宿区市谷台町４-２</t>
  </si>
  <si>
    <t>甲府合同庁舎警備業務
一式</t>
  </si>
  <si>
    <t>甲府合同庁舎清掃業務
一式</t>
  </si>
  <si>
    <t>立川地方合同庁舎施設管理業務
一式</t>
  </si>
  <si>
    <t>立川地方合同庁舎警備業務
一式</t>
  </si>
  <si>
    <t>株式会社クリーン工房
埼玉県さいたま市中央区新都心１１－２
さいたま新都心LAタワー３０F</t>
  </si>
  <si>
    <t>立川地方合同庁舎清掃業務
一式</t>
  </si>
  <si>
    <t>株式会社ワンダフルクリーン
東京都国分寺市本町１－５－１２
ツインリーフ国分寺B１</t>
  </si>
  <si>
    <t>自動車燃料油の調達
レギュラーガソリン118,000ℓ
ほか1品目</t>
  </si>
  <si>
    <t xml:space="preserve">三愛リテールサービス株式会社
東京都品川区東大井５－２２－５
</t>
  </si>
  <si>
    <t>＠165.77円ほか</t>
  </si>
  <si>
    <t>九段第3合同庁舎19階電算機室UPS（無停電電源装置）保守　一式</t>
  </si>
  <si>
    <t>支出負担行為担当官
東京税関総務部長
津田　秀夫　
東京都江東区青海２－７－１１</t>
  </si>
  <si>
    <t>富士電機株式会社
神奈川県川崎市川崎区田辺新田１－１</t>
  </si>
  <si>
    <t>羽田空港官庁施設設備管理（設備保守・運転監視）業務
一式</t>
  </si>
  <si>
    <t>支出負担行為担当官
東京税関総務部長
津田　秀夫　
東京都江東区青海２－７－１１
ほか６官署</t>
  </si>
  <si>
    <t>ヒューマン建物管理協同組合
東京都新宿区百人町３－１－６</t>
  </si>
  <si>
    <t>新潟空港ターミナルビル官庁専有部分設備運転保守業務　一式</t>
  </si>
  <si>
    <t>支出負担行為担当官
東京税関総務部長
津田　秀夫　
東京都江東区青海２－７－１１
ほか４官署</t>
  </si>
  <si>
    <t>新潟交友事業株式会社
新潟県新潟市東区材木町１－４６</t>
  </si>
  <si>
    <t>令和4年度船舶用免税軽油の調達（区分1・監視艇「あさひ」用・JIS　K2204）
74KL</t>
  </si>
  <si>
    <t>関東タス株式会社
神奈川県横浜市鶴見区平安町２－４－１１</t>
  </si>
  <si>
    <t>@119.9円</t>
  </si>
  <si>
    <t>令和4年度船舶用免税軽油の調達（区分2・監視艇「りゅうと」用・JIS　K2204）
448KL</t>
  </si>
  <si>
    <t>株式会社ハヤマ
新潟県新潟市中央区寄居町７０６</t>
  </si>
  <si>
    <t>@98.89円</t>
  </si>
  <si>
    <t>通関事務総合データ通信システムLAN端末等の追加　令和4年7月1日～令和7年3月31日</t>
  </si>
  <si>
    <t>富士電機ＩＴソリューション株式会社
東京都千代田区外神田６－１５－１２
東京センチュリー株式会社
東京都千代田区神田練塀町３</t>
  </si>
  <si>
    <t>9010001087242
6010401015821</t>
  </si>
  <si>
    <t>令和4年度税関申告WEBの運用・保守　一式</t>
  </si>
  <si>
    <t>株式会社ビッグツリーテクノロジー＆コンサルティング
東京都港区三田３－１３－１６</t>
  </si>
  <si>
    <t>令和４年度ＵＦＥＤ　4ＰＣ　Ｕｌｔｉｍａｔｅライセンスの調達　一式</t>
  </si>
  <si>
    <t>株式会社ワイ・イー・シー
東京都町田市南町田３－４４－４５</t>
  </si>
  <si>
    <t>令和4年度 定期刊行物「関税週報」ほかの購入
14,999部　ほか3品目</t>
  </si>
  <si>
    <t>支出負担行為担当官
東京税関総務部長
津田　秀夫
東京都江東区青海２－７－１１
ほか一官署</t>
  </si>
  <si>
    <t>全国官報販売協同組合
東京都千代田区霞が関１－４－１</t>
  </si>
  <si>
    <t>6,390,934円
(A)</t>
  </si>
  <si>
    <t>@242円ほか</t>
  </si>
  <si>
    <t>97.5%
(B/A×100)</t>
  </si>
  <si>
    <t>分担予定額5,377,295円</t>
  </si>
  <si>
    <t>令和4年度 携帯品・別送品申告書等の印刷製本　携帯品・別送品申告書（和文）　9,878,000枚　ほか10品目</t>
  </si>
  <si>
    <t>ナカバヤシ株式会社
大阪府大阪市中央区北浜東１－２０</t>
  </si>
  <si>
    <t>@0.7117円ほか</t>
  </si>
  <si>
    <t>令和4年度 輸出入・港湾関連情報処理システム用OCR納付書等の印刷
508,000枚　ほか2品目</t>
  </si>
  <si>
    <t>株式会社コーユービジネス
大阪府大阪市中央区南本町１－６－２０</t>
  </si>
  <si>
    <t>@3.3円ほか</t>
  </si>
  <si>
    <t>令和4年度 外郵業務用各種印刷物等の印刷製本　国際郵便物課税通知書　479,000枚　ほか15品目</t>
  </si>
  <si>
    <t>株式会社ハップ
東京都江戸川区松江１－１１－３</t>
  </si>
  <si>
    <t>令和4年度 税関LAN用トナーカートリッジ等の調達（単価契約）
トナーカートリッジSP6400S　907箱　ほか7品目</t>
  </si>
  <si>
    <t>@49,060円ほか</t>
  </si>
  <si>
    <t>税関事務自動化機能の構築に伴う第4次通関情報総合判定システム（第4次CIS）に係る追加ハードウェアの賃貸借及び保守　令和4年10月1日～令和7年9月30日</t>
  </si>
  <si>
    <t>株式会社エヌ・ティ・ティ・データ
東京都江東区豊洲３－３－３</t>
  </si>
  <si>
    <t>一般競争入札
（総合評価方式）</t>
  </si>
  <si>
    <t>令和4年度インターネットを使用した船舶データ情報検索サービスの提供　一式</t>
  </si>
  <si>
    <t>株式会社Ｂ７
東京都武蔵野市桜堤１－２－１４－５０３</t>
  </si>
  <si>
    <t>令和4年度 タブレット用翻訳アプリケーションに係る調達　一式</t>
  </si>
  <si>
    <t>凸版印刷株式会社
東京都台東区台東１－５－１</t>
  </si>
  <si>
    <t>税関安否確認サービス提供業務　一式</t>
  </si>
  <si>
    <t>株式会社ネットウエルシステム
東京都新宿区西新宿３－２－１１</t>
  </si>
  <si>
    <t>令和4年度税関検査場電子申告ゲートの保守　一式</t>
  </si>
  <si>
    <t>日本電気株式会社
東京都港区芝５－７－１</t>
  </si>
  <si>
    <t>令和3年度（補正予算）　車載式不正薬物・爆発物探知装置の調達　6式</t>
  </si>
  <si>
    <t>株式会社日立ハイテクソリューションズ
東京都港区虎ノ門１－１７－１</t>
  </si>
  <si>
    <t>スマートフォン決済アプリによる入国旅客等の携帯品等に係る関税等の納付受託業務の委託　一式</t>
  </si>
  <si>
    <t>株式会社ＤＧフィナンシャルテクノロジー
東京都渋谷区恵比寿南３－５－７</t>
  </si>
  <si>
    <t>5,163,125円
@294,250円ほか</t>
  </si>
  <si>
    <t>通信機器の賃貸借　令和4年4月1日～令和5年3月17日</t>
  </si>
  <si>
    <t>株式会社ジェイ・アンド・ワイ
東京都中央区銀座４－９－５</t>
  </si>
  <si>
    <t>ダークウェブを含むインターネット情報検索システムに係る賃貸借等の提供　令和4年4月1日～令和5年3月31日</t>
  </si>
  <si>
    <t>一般財団法人日本サイバー犯罪対策センター
東京都千代田区神田小川町２－４－１６</t>
  </si>
  <si>
    <t>令和4年度 パスコード解析バウチャーの購入（単価契約）　13式</t>
  </si>
  <si>
    <t>ＡＯＳデータ株式会社
東京都港区虎ノ門５－１－５</t>
  </si>
  <si>
    <t>@308,000円</t>
  </si>
  <si>
    <t>令和4年度 書籍等仕分梱包運搬業務　一式</t>
  </si>
  <si>
    <t>朝日梱包株式会社
東京都墨田区江東橋５－７－１０</t>
  </si>
  <si>
    <t>@523.6円ほか</t>
  </si>
  <si>
    <t>置時計等の購入
置時計等　2,000式</t>
  </si>
  <si>
    <t>支出負担行為担当官
東京税関総務部長
津田　秀夫
東京都江東区青海２－７－１１
ほか３官署</t>
  </si>
  <si>
    <t>トーコーコーポレーション株式会社
東京都千代田区内神田３－５－５</t>
  </si>
  <si>
    <t>@7089.5円</t>
  </si>
  <si>
    <t>分担予定額928,724円</t>
  </si>
  <si>
    <t>令和4年度 安全靴の調達（単価契約）
安全靴　1,065足</t>
  </si>
  <si>
    <t>株式会社穂高商事
神奈川県横浜市中区北仲通３－３４－２</t>
  </si>
  <si>
    <t>@3,740円</t>
  </si>
  <si>
    <t>令和4年度 文書裁断機の調達
文書裁断機Aタイプ16台　ほか1品目</t>
  </si>
  <si>
    <t>納付受託者の納付方法拡充に伴う第4次通関情報総合判定システム（第4次CIS）のプログラム変更  一式</t>
  </si>
  <si>
    <t>第4次通関情報総合判定システム（第4次CIS）のプログラム変更　一式</t>
  </si>
  <si>
    <t>令和3年度（補正予算）　車載式Ｘ線貨物検査装置の調達　8式</t>
  </si>
  <si>
    <t>PDF形式ファイル編集作成ソフトウェアの調達　3,189式</t>
  </si>
  <si>
    <t>Ｄｙｎａｂｏｏｋ株式会社
東京都江東区豊洲５－６－１５</t>
  </si>
  <si>
    <t>通関事務総合データ通信システム更改に係る調達業務支援　一式</t>
  </si>
  <si>
    <t>株式会社三菱総合研究所
東京都千代田区永田町２－１０－３</t>
  </si>
  <si>
    <t>成田地区衛生消耗品の調達（単価契約）
トイレットペーパー16,130巻ほか5品目</t>
  </si>
  <si>
    <t>分任支出負担行為担当官
東京税関成田税関支署長
馬場　義郎
千葉県成田市古込字古込１－１
ほか３官署</t>
  </si>
  <si>
    <t>株式会社秋葉商店
千葉県茂原市小林１９７８－２９</t>
  </si>
  <si>
    <t>2,138,710円
(A)</t>
  </si>
  <si>
    <t>＠62.7円ほか</t>
  </si>
  <si>
    <t>99.1%
(B/A×100)</t>
  </si>
  <si>
    <t>分担予定額2,039,888円</t>
  </si>
  <si>
    <t>成田空港合同庁舎設備保守
一式</t>
  </si>
  <si>
    <t>東京警備保障株式会社
東京都港区東新橋２－１２－１</t>
  </si>
  <si>
    <t>成田空港PTB諸設備保守
一式</t>
  </si>
  <si>
    <t>分任支出負担行為担当官
東京税関成田税関支署長
馬場　義郎
千葉県成田市古込字古込１－１</t>
  </si>
  <si>
    <t>株式会社成田エアポートテクノ
千葉県成田市古込字古込１－１</t>
  </si>
  <si>
    <t>成田空港合同庁舎警備業務
一式</t>
  </si>
  <si>
    <t>株式会社ＫＳＰ・ＥＡＳＴ
埼玉県さいたま市浦和区高砂２－３－１８</t>
  </si>
  <si>
    <t>成田国際空港地区清掃業務　
一式</t>
  </si>
  <si>
    <t>分任支出負担行為担当官
東京税関成田税関支署長
馬場　義郎
千葉県成田市古込字古込１－１
ほか４官署</t>
  </si>
  <si>
    <t>株式会社成田空港美整社
千葉県成田市取香５２９－６３</t>
  </si>
  <si>
    <t>令和4年度警備輸送業務（単価契約）
245回</t>
  </si>
  <si>
    <t>＠20460円</t>
  </si>
  <si>
    <t>令和4年度シーツ等クリーニング（単価契約）
シーツ5,573枚
ほか4品目</t>
  </si>
  <si>
    <t>社会福祉法人実のりの会
千葉県八千代市小池４１２－３</t>
  </si>
  <si>
    <t>＠187円ほか</t>
  </si>
  <si>
    <t>九段第３合同庁舎１９階電算機室ＵＰＳ更新工事</t>
  </si>
  <si>
    <t>富士電機株式会社
東京都品川区大崎１－１１－２</t>
  </si>
  <si>
    <t>令和4年度　官報公告等掲載契約　8,455行　ほか5項目</t>
  </si>
  <si>
    <t>独立行政法人国立印刷局
東京都港区虎ノ門２－２－５</t>
  </si>
  <si>
    <t>官報の編集、印刷及びこれらに付帯する事務は、内閣府より独立行政法人国立印刷局に委任されており、競争を許さないことから会計法第29条の3第4項に該当するため。根拠区分：ハ</t>
  </si>
  <si>
    <t>@847円ほか</t>
  </si>
  <si>
    <t>令和4年度カウンセリング業務委託
一式</t>
  </si>
  <si>
    <t>株式会社フィスメック
東京都千代田区内神田２－１５－９</t>
  </si>
  <si>
    <t>公募を実施し、申し込みのあった者のうち当関の要件を満たす全ての者と契約したものであり、競争を許さないことから会計法29 条の3第4項に該当するため。</t>
  </si>
  <si>
    <t>④随意契約（企画競争無し）</t>
  </si>
  <si>
    <t>@6,072円ほか</t>
  </si>
  <si>
    <t>有限会社メディカルハート志津
千葉県佐倉市上志津１６６９－２０３</t>
  </si>
  <si>
    <t>株式会社ヒューマン・タッチ
千葉県船橋市本町７－１０－２</t>
  </si>
  <si>
    <t>インターネットを使用した国際情報及び記事情報の提供に関する請負契約
一式</t>
  </si>
  <si>
    <t>ダウ・ジョーンズ･ジャパン株式会社
東京都千代田区大手町１－５－１</t>
  </si>
  <si>
    <t>企業情報提供等及び企業情報信用調査報告の提供に関する請負契約
メンテナンス料金10,001件目～100,000件　ほか13品目</t>
  </si>
  <si>
    <t>株式会社帝国データバンク
東京都港区南青山２－５－２０</t>
  </si>
  <si>
    <t>＠19.8円ほか</t>
  </si>
  <si>
    <t>インターネットを使用した国別貿易統計情報の提供に関する請負契約
一式</t>
  </si>
  <si>
    <t>ＩＨＳマークイットジャパン合同会社
東京都中央区京橋３－１－１</t>
  </si>
  <si>
    <t>インターネットを使用した企業情報提供サービスに関する請負契約
13,503.68ポイント</t>
  </si>
  <si>
    <t>株式会社東京商工リサーチ
東京都千代田区大手町１－３－１</t>
  </si>
  <si>
    <t>○</t>
  </si>
  <si>
    <t>日経テレコン21の利用　一式</t>
  </si>
  <si>
    <t>株式会社日本経済新聞社
東京都千代田区大手町１－３－７
日経メディアマーケティング株式会社
東京都千代田区大手町１－３－７</t>
  </si>
  <si>
    <t>3010001033086
7010001025724</t>
  </si>
  <si>
    <t>ビジネス情報等の収集に不可欠な新聞・雑誌記事、企業情報、財務情報等のデータベース検索サービスである日経テレコン21について、当該情報を提供することができる唯一の者であって、会計法第29条の3第4項に該当するため。根拠区分：二（ヘ）</t>
  </si>
  <si>
    <t>④随意契約（企画競争無し）
(A)</t>
  </si>
  <si>
    <t>共用通信システム専用線（光）利用料　一式</t>
  </si>
  <si>
    <t>当該業務を供給できる唯一の業者であることから会計法第29条の3第4項に該当するため。根拠区分：ロ</t>
  </si>
  <si>
    <t>第56回通関士試験で使用する試験会場の借上　令和4年4月27日～令和4年10月2日</t>
  </si>
  <si>
    <t>国立大学法人東京大学
東京都文京区本郷７－３－１</t>
  </si>
  <si>
    <t>公募を実施した結果、応募者がいなかったため当局の条件を満たす相手方を選定したものであり、契約価格の競争による相手方の選定を許さず、会計法第29条の3第4項に該当するため。</t>
  </si>
  <si>
    <t>令和4年度羽田空港官庁施設の塵芥処理業務
40,100kg</t>
  </si>
  <si>
    <t>株式会社櫻商会
東京都大田区京浜島２－１４－１１</t>
  </si>
  <si>
    <t>羽田空港から排出される一般廃棄物は同空港内の敷地内で処理することとされており、同敷地内で処理施設を所有している唯一の業者であり競争を許さないことから会計法第29条の３第４項に該当するため。</t>
  </si>
  <si>
    <t>分担予定額
¥890,954円</t>
  </si>
  <si>
    <t>小型乗用自動車の賃貸借契約　1台
令和4年4月1日～令和5年11月30日</t>
  </si>
  <si>
    <t>株式会社トヨタレンタリース神奈川
神奈川県横浜市神奈川区栄町７－１</t>
  </si>
  <si>
    <t>公募を実施した結果、業務履行可能な者が契約相手方しかなく競争を許さないことから会計法29条の３第４項に該当するため。</t>
  </si>
  <si>
    <t>新潟空港ターミナルビル施設維持管理業務 一式</t>
  </si>
  <si>
    <t>計法第29条の3第4項（契約の性質又は目的が競争を許さない場合）
当該契約は民間部分を含むターミナルビル全体を対象とした三者契約（新潟空港ビルディング㈱、官庁、同社）を締結しており、主たる発注者である新潟空港ビルディング㈱が選定した業者が当該業務を遂行できる唯一の業者であり競争を許さないことから会計法第29条の3第4項に該当する。（根拠区分：二（ロ））</t>
  </si>
  <si>
    <t>監視艇「あさひ」搭載監視カメラシステム の賃貸借契約 （再リース ）
令和4年4月1日から令和5年3月31日</t>
  </si>
  <si>
    <t>海洋総合開発株式会社
東京都中央区京橋１－１４－４
東京センチュリー株式会社
東京都千代田区神田練塀町３</t>
  </si>
  <si>
    <t>9010001065116
6010401015821</t>
  </si>
  <si>
    <t>埼玉方面事務所賃貸借契約
令和4年4月1日～令和5年3月31日</t>
  </si>
  <si>
    <t>さいたま商工会議所
埼玉県さいたま市浦和区高砂３－１７－１５</t>
  </si>
  <si>
    <t>契約目的や行政効率面に照らして契約物件の立地、規模及び態様は、代替の見当たらないものであり、競争を許さないことから会計法第29条の３第４項に該当するため（根拠区分：ロ）。</t>
  </si>
  <si>
    <t>宿舎賃貸借契約
令和4年4月1日～令和5年3月31日</t>
  </si>
  <si>
    <t>新潟県住宅供給公社
新潟県新潟市中央区新光町１５－２</t>
  </si>
  <si>
    <t>保管庫賃貸借契約
令和4年4月1日～令和4年6月30日</t>
  </si>
  <si>
    <t>日本通運株式会社千葉支店
千葉県千葉市美浜区中瀬１－３</t>
  </si>
  <si>
    <t>Ｘ線検査場賃貸借契約
令和4年4月1日～令和5年3月31日</t>
  </si>
  <si>
    <t>ディー・エイチ・エル・ジャパン株式会社
東京都品川区東品川１－３７－８</t>
  </si>
  <si>
    <t>フェデラルエクスプレスジャパン合同会社
千葉県千葉市美浜区中瀬２－６－１</t>
  </si>
  <si>
    <t>日本通運株式会社関東甲信越ブロックフォワーディングビジネスユニット
東京都千代田区神田和泉町２</t>
  </si>
  <si>
    <t>ユーピーエス・ジャパン株式会社
東京都港区芝浦４－１３－２３</t>
  </si>
  <si>
    <t>佐渡監視署事務室賃貸借契約
令和4年4月1日～令和5年3月31日</t>
  </si>
  <si>
    <t>両津南埠頭ビル株式会社
新潟県佐渡市両津湊３５３－１</t>
  </si>
  <si>
    <t>東京外郵出張所事務室賃貸借契約
令和4年4月1日～令和5年3月31日</t>
  </si>
  <si>
    <t>日本郵便株式会社東京支社
東京都港区赤坂１－１４－１４</t>
  </si>
  <si>
    <t>新潟支署東港出張所用地使用許可一式
令和4年4月1日～令和5年3月31日</t>
  </si>
  <si>
    <t>新潟県新潟地域振興局新潟港湾事務所
新潟県新潟市中央区竜が島１－６－６</t>
  </si>
  <si>
    <t>城南島コンテナ検査センター施設用地使用許可一式
令和4年4月1日～令和5年3月31日</t>
  </si>
  <si>
    <t>東京都東京港管理事務所
東京都港区港南３－９－５６</t>
  </si>
  <si>
    <t>住宅地図インターネット検索サービスの提供　一式</t>
  </si>
  <si>
    <t>株式会社ゼンリン
福岡県北九州市小倉北区室町１－１－１</t>
  </si>
  <si>
    <t>令和4年度　ウイルス対策ソフトウェアの調達　一式</t>
  </si>
  <si>
    <t>一般競争入札において入札者がいない又は再度の入札を実施しても、落札者となるべき者がいないことから、会計法第29条の３第５項及び予決令第99の２に該当するため。</t>
  </si>
  <si>
    <t>令和4年度 車載式Ｘ線貨物検査装置の保守業務委託　一式</t>
  </si>
  <si>
    <t>ＮＥＣネッツエスアイ株式会社
東京都文京区後楽２－６－１</t>
  </si>
  <si>
    <t>公募を実施した結果、業務履行可能な者が1者しかなく競争を許さないことから会計法第29条の3第4項に該当するため</t>
  </si>
  <si>
    <t>令和4年度　航空会社等が旅客予約情報を作成する際に利用するコード情報の提供業務　一式</t>
  </si>
  <si>
    <t>ＩＮＴＥＲＮＡＴＩＯＮＡＬ　ＡＩＲ　ＴＲＡＮＳＰＯＲＴ　ＡＳＳＯＣＩＡＴＩＯＮ
８００　Ｐｌａｃｅ　Ｖｉｃｔｏｒｉａ、Ｐ．Ｏ．Ｂｏｘ１１３、Ｍｏｎｔｒｅａｌ、Ｑｕｅｂｅｃ、Ｃａｎａｄａ</t>
  </si>
  <si>
    <t>-</t>
  </si>
  <si>
    <t>行政目的を達成するために不可欠な特定の情報について当該情報を提供することが可能な者から提供を受けるものであり、競争を許さないことから会計法第29条の３第４項に該当するため。</t>
  </si>
  <si>
    <t>デジタル・フォレンジック解析機器の調達　一式</t>
  </si>
  <si>
    <t>クオリティネット株式会社
東京都千代田区東神田２－４－６</t>
  </si>
  <si>
    <t>行政目的を達成するために不可欠な特定の機器について当該機器を提供することが可能な者から提供を受けるものであり、競争を許さないことから会計法第29条の３第４項に該当するため。</t>
  </si>
  <si>
    <t>令和4年度「健康管理支援ソフトウェア」保守業務等　一式</t>
  </si>
  <si>
    <t>ＮＥＣネクサソリューションズ株式会社
東京都港区三田１－４－２８</t>
  </si>
  <si>
    <t>失効情報連携機能に関わる維持管理業務　一式</t>
  </si>
  <si>
    <t>株式会社ＮＴＴデータ・アイ
東京都新宿区揚場町１－１８</t>
  </si>
  <si>
    <t>通関事務総合データ通信システムにおけるWebメールサービスのアカウント追加　一式</t>
  </si>
  <si>
    <t>株式会社インターネットイニシアティブ
東京都千代田区富士見２－１０－２</t>
  </si>
  <si>
    <t>通関事務総合データの無線LAN拠点追加等の調達　一式</t>
  </si>
  <si>
    <t>エヌ・ティ・ティ・コミュニケーションズ株式会社
東京都千代田区大手町２－３－１</t>
  </si>
  <si>
    <t>通関事務総合データ通信システムの機器移設等の調達（函館税関釜石税関支署）　一式</t>
  </si>
  <si>
    <t>税関職員制服のデザイン等制作業務委嘱　一式</t>
  </si>
  <si>
    <t>公益財団法人日本ユニフォームセンター
東京都港区元赤坂１－４－２１</t>
  </si>
  <si>
    <t>公告による企画案募集の結果、契約相手方の提案内容が当関の期待する最も優秀なものとして選定され、契約価格の競争による契約相手方の選定を許さなかったことから会計法29条の３第４項に該当するため。</t>
  </si>
  <si>
    <t>③随意契約（企画競争有り）</t>
  </si>
  <si>
    <t>塵芥処理業務
104,900kg</t>
  </si>
  <si>
    <t>株式会社ナリコー
千葉県成田市三里塚光ケ丘１－１３３１</t>
  </si>
  <si>
    <t>成田国際空港から排出される一般廃棄物を処理できる唯一の業者であり、競争を許さないことから会計法第29条の３第４項に該当するため。(根拠区分：ロ)</t>
  </si>
  <si>
    <t>分担予定額2,618,529円</t>
  </si>
  <si>
    <t>成田空港合同庁舎昇降機保守
一式</t>
  </si>
  <si>
    <t>日本オーチス・エレベータ株式会社関東支店
埼玉県さいたま市大宮区桜木町１－１１－９</t>
  </si>
  <si>
    <t>PTB共用部分清掃作業
一式</t>
  </si>
  <si>
    <t>分任支出負担行為担当官
東京税関成田税関支署長
馬場　義郎
千葉県成田市古込字古込１－１
ほか１官署等</t>
  </si>
  <si>
    <t>成田国際空港の官民共有施設に係る契約は、協定書に基づき成田国際空港株式会社が行うこととなっており、官庁側として応分の負担をするため同社と契約する必要があり、競争を許さないことから会計法第29条の３第４項に該当するため。(根拠区分：ロ)</t>
  </si>
  <si>
    <t>PTB共用部分清掃作業（衛生消耗品）（単契）
トイレットペーパー18,341巻ほか4品目</t>
  </si>
  <si>
    <t>分担予定額345,554円</t>
  </si>
  <si>
    <t>第1・第2・第3PTB中央管理室防災監視業務管理運営費分担契約
一式</t>
  </si>
  <si>
    <t>成田国際空港株式会社
千葉県成田市古込字古込１－１</t>
  </si>
  <si>
    <t>成田国際空港に設置されている中央管理室の管理運営は、協定書に基づき成田国際空港株式会社が行うこととなっており、官庁側として応分の負担をするため同社と契約する必要があり、競争を許さないことから会計法第29条の３第４項に該当するため。(根拠区分：ロ)</t>
  </si>
  <si>
    <t>昇降機設備等（共有）保全業務（2022）
一式</t>
  </si>
  <si>
    <t>PTB建築保全業務委託（共有2022）
一式</t>
  </si>
  <si>
    <t>エアポートメンテナンスサービス株式会社
千葉県成田市三里塚字御料牧場１－２</t>
  </si>
  <si>
    <t>PTB諸設備保全業務委託（共有2022）
一式</t>
  </si>
  <si>
    <t>成田国際空港旅客ターミナルビル受変電施設等の使用料及び維持管理費に関する契約
一式</t>
  </si>
  <si>
    <t>当該業務を供給できる唯一の業者であり、競争を許さないことから会計法第29条の３第４項に該当するため。(根拠区分：ロ)</t>
  </si>
  <si>
    <t>契約金額に維持管理費を含む</t>
  </si>
  <si>
    <t>空港内統一IDカード保全業務委託（共有）（2022）
一式</t>
  </si>
  <si>
    <t>分任支出負担行為担当官
東京税関成田税関支署長
馬場　義郎
千葉県成田市古込字古込１－１
ほか３官署等</t>
  </si>
  <si>
    <t>ＮＡＡセーフティサポート株式会社
千葉県成田市古込字古込１－１</t>
  </si>
  <si>
    <t>PTB諸設備保全業務委託交換部品等（2022）単契（共有）
フィルター128点ほか1,080品目</t>
  </si>
  <si>
    <t>分担予定額2,284,565円</t>
  </si>
  <si>
    <t>第1PTB害虫等生息調査及び駆除作業（共用部分含む）
一式</t>
  </si>
  <si>
    <t>分担予定額18,022円</t>
  </si>
  <si>
    <t>第2PTB害虫等生息調査及び駆除作業（共用部分含む）
一式</t>
  </si>
  <si>
    <t>株式会社環境コントロールセンター
千葉県千葉市中央区宮崎１－２２－１０</t>
  </si>
  <si>
    <t>分担予定額37,183円</t>
  </si>
  <si>
    <t>一般廃棄物処理作業（共用部分含む）（単契）
1,292,876kg</t>
  </si>
  <si>
    <t>成田国際空港から排出される一般廃棄物を処理できる唯一の業者であることから会計法第29条の3第4項に該当するため。(根拠区分：ロ)</t>
  </si>
  <si>
    <t>分担予定額4,721円</t>
  </si>
  <si>
    <t>成田国際空港旅客ターミナルビルの建物及び設備のうち官民共用部分に係る修理、部品取替、保守点検等の契約事務費に関する契約
一式</t>
  </si>
  <si>
    <t>成田国際空港の官民共有施設に係る契約は、協定書に基づき成田国際空港株式会社が行うこととなっており、同社に契約事務費を支払う必要があり、競争を許さないことから会計法第29条の３第４項に該当するため。(根拠区分：ロ)</t>
  </si>
  <si>
    <t xml:space="preserve">
令和4年度3次元（3D）画像解析X線CTスキャン検査装置保守
一式
</t>
  </si>
  <si>
    <t xml:space="preserve">
令和4年度成田空港内密輸入防止啓蒙等の動画放映業務
一式</t>
  </si>
  <si>
    <t>株式会社グリーンポート・エージェンシー
千葉県成田市古込字古込１－１</t>
  </si>
  <si>
    <t>公募を実施した結果、業務履行可能な者が契約相手方しかなく競争を許さないことから会計法29条の３第５項に該当するため。</t>
  </si>
  <si>
    <t>令和4年度フライト情報提供業務　
一式</t>
  </si>
  <si>
    <t>空港情報通信株式会社
千葉県成田市古込字古込１－１</t>
  </si>
  <si>
    <t>公募を実施した結果、業務履行可能な者が契約相手方しかなく競争を許さないことから会計法29条の３第６項に該当するため。</t>
  </si>
  <si>
    <t>建物賃貸借契約（第3貨物ビル・FDX）
令和4年4月1日～令和5年3月31日</t>
  </si>
  <si>
    <t>当該業務を供給できる唯一の業者であり競争を許さないことから会計法第29条の３第４項に該当するため。(根拠区分：ロ)</t>
  </si>
  <si>
    <t>建物賃貸借契約（増設棟・IACT）
令和4年4月1日～令和5年3月31日</t>
  </si>
  <si>
    <t>国際空港上屋株式会社
千葉県成田市駒井野字天並野２１２１</t>
  </si>
  <si>
    <t>成田国際空港内における供給および通信網の使用に関する契約
一式</t>
  </si>
  <si>
    <t>一部単価契約含む</t>
  </si>
  <si>
    <t>成田国際空港内における供給に関する契約（共有）
一式</t>
  </si>
  <si>
    <t>税関用到着ボード使用料に関する契約
一式</t>
  </si>
  <si>
    <t>成田国際空港南部第1官庁ビル建物賃貸借契約
令和4年4月1日～令和5年3月31日</t>
  </si>
  <si>
    <t>成田国際空港南部第1官庁ビル附帯施設の使用に関する契約
一式
令和4年4月1日～令和5年3月31日</t>
  </si>
  <si>
    <t>土地賃貸借契約（成田空港合同庁舎）
令和4年4月1日～令和5年3月31日</t>
  </si>
  <si>
    <t xml:space="preserve">成田国際空港第2旅客ターミナルにおけるX線CTスキャン検査装置用BHSコンベアの使用料及び維持管理費に関する契約　
一式
</t>
  </si>
  <si>
    <t>成田国際空港第1旅客ターミナルビルにおける出発ロビーへの私有財産の設置及び使用に関する契約
令和4年4月1日～令和5年3月31日</t>
  </si>
  <si>
    <t>成田国際空港第2旅客ターミナルビル建物賃貸借契約
令和4年4月1日～令和5年3月31日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</si>
</sst>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207169</xdr:colOff>
      <xdr:row>5</xdr:row>
      <xdr:rowOff>414337</xdr:rowOff>
    </xdr:from>
    <xdr:to>
      <xdr:col>7</xdr:col>
      <xdr:colOff>758828</xdr:colOff>
      <xdr:row>6</xdr:row>
      <xdr:rowOff>300037</xdr:rowOff>
    </xdr:to>
    <xdr:sp macro="" textlink="">
      <xdr:nvSpPr>
        <xdr:cNvPr id="2" name="テキスト ボックス 1"/>
        <xdr:cNvSpPr txBox="1"/>
      </xdr:nvSpPr>
      <xdr:spPr>
        <a:xfrm>
          <a:off x="4112419" y="1854993"/>
          <a:ext cx="6814347"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activeCell="B8" sqref="B8"/>
    </sheetView>
  </sheetViews>
  <sheetFormatPr defaultColWidth="9" defaultRowHeight="13.5" x14ac:dyDescent="0.1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4" width="9" style="2"/>
    <col min="15" max="15" width="11.25" style="2" customWidth="1"/>
    <col min="16" max="16384" width="9" style="2"/>
  </cols>
  <sheetData>
    <row r="1" spans="1:13" ht="27.75" customHeight="1" x14ac:dyDescent="0.15">
      <c r="A1" s="47" t="s">
        <v>0</v>
      </c>
      <c r="B1" s="48"/>
      <c r="C1" s="48"/>
      <c r="D1" s="48"/>
      <c r="E1" s="48"/>
      <c r="F1" s="48"/>
      <c r="G1" s="48"/>
      <c r="H1" s="48"/>
      <c r="I1" s="48"/>
      <c r="J1" s="48"/>
      <c r="K1" s="48"/>
      <c r="L1" s="48"/>
      <c r="M1" s="48"/>
    </row>
    <row r="3" spans="1:13" x14ac:dyDescent="0.15">
      <c r="A3" s="8"/>
      <c r="M3" s="9"/>
    </row>
    <row r="4" spans="1:13" ht="22.15" customHeight="1" x14ac:dyDescent="0.15">
      <c r="A4" s="45" t="s">
        <v>1</v>
      </c>
      <c r="B4" s="45" t="s">
        <v>2</v>
      </c>
      <c r="C4" s="45" t="s">
        <v>3</v>
      </c>
      <c r="D4" s="45" t="s">
        <v>4</v>
      </c>
      <c r="E4" s="49" t="s">
        <v>5</v>
      </c>
      <c r="F4" s="45" t="s">
        <v>6</v>
      </c>
      <c r="G4" s="51" t="s">
        <v>7</v>
      </c>
      <c r="H4" s="45" t="s">
        <v>8</v>
      </c>
      <c r="I4" s="45" t="s">
        <v>9</v>
      </c>
      <c r="J4" s="46" t="s">
        <v>10</v>
      </c>
      <c r="K4" s="46"/>
      <c r="L4" s="46"/>
      <c r="M4" s="49" t="s">
        <v>14</v>
      </c>
    </row>
    <row r="5" spans="1:13" s="12" customFormat="1" ht="36" customHeight="1" x14ac:dyDescent="0.15">
      <c r="A5" s="45"/>
      <c r="B5" s="45"/>
      <c r="C5" s="45"/>
      <c r="D5" s="45"/>
      <c r="E5" s="50"/>
      <c r="F5" s="45"/>
      <c r="G5" s="51"/>
      <c r="H5" s="45"/>
      <c r="I5" s="45"/>
      <c r="J5" s="10" t="s">
        <v>11</v>
      </c>
      <c r="K5" s="10" t="s">
        <v>12</v>
      </c>
      <c r="L5" s="11" t="s">
        <v>13</v>
      </c>
      <c r="M5" s="50"/>
    </row>
    <row r="6" spans="1:13" s="12" customFormat="1" ht="78.75" customHeight="1" x14ac:dyDescent="0.15">
      <c r="A6" s="13" t="s">
        <v>352</v>
      </c>
      <c r="B6" s="1" t="s">
        <v>250</v>
      </c>
      <c r="C6" s="14">
        <v>44676</v>
      </c>
      <c r="D6" s="13" t="s">
        <v>353</v>
      </c>
      <c r="E6" s="15">
        <v>9020001071492</v>
      </c>
      <c r="F6" s="16" t="s">
        <v>41</v>
      </c>
      <c r="G6" s="17">
        <v>118682577</v>
      </c>
      <c r="H6" s="17">
        <v>90200000</v>
      </c>
      <c r="I6" s="18">
        <v>0.76</v>
      </c>
      <c r="J6" s="19" t="s">
        <v>15</v>
      </c>
      <c r="K6" s="19">
        <v>0</v>
      </c>
      <c r="L6" s="20" t="s">
        <v>15</v>
      </c>
      <c r="M6" s="21">
        <v>0</v>
      </c>
    </row>
    <row r="7" spans="1:13" s="12" customFormat="1" ht="78.75" customHeight="1" x14ac:dyDescent="0.15">
      <c r="A7" s="13"/>
      <c r="B7" s="1"/>
      <c r="C7" s="14"/>
      <c r="D7" s="13"/>
      <c r="E7" s="15"/>
      <c r="F7" s="16"/>
      <c r="G7" s="17"/>
      <c r="H7" s="17"/>
      <c r="I7" s="18"/>
      <c r="J7" s="19"/>
      <c r="K7" s="19"/>
      <c r="L7" s="20"/>
      <c r="M7" s="21"/>
    </row>
    <row r="8" spans="1:13" s="12" customFormat="1" ht="89.25" customHeight="1" x14ac:dyDescent="0.15">
      <c r="A8" s="13"/>
      <c r="B8" s="1"/>
      <c r="C8" s="14"/>
      <c r="D8" s="13"/>
      <c r="E8" s="15"/>
      <c r="F8" s="16"/>
      <c r="G8" s="17"/>
      <c r="H8" s="17"/>
      <c r="I8" s="18"/>
      <c r="J8" s="19"/>
      <c r="K8" s="19"/>
      <c r="L8" s="20"/>
      <c r="M8" s="21"/>
    </row>
    <row r="9" spans="1:13" s="12" customFormat="1" ht="60" customHeight="1" x14ac:dyDescent="0.15">
      <c r="A9" s="13"/>
      <c r="B9" s="1"/>
      <c r="C9" s="14"/>
      <c r="D9" s="13"/>
      <c r="E9" s="15"/>
      <c r="F9" s="16"/>
      <c r="G9" s="17"/>
      <c r="H9" s="17"/>
      <c r="I9" s="18"/>
      <c r="J9" s="19"/>
      <c r="K9" s="19"/>
      <c r="L9" s="20"/>
      <c r="M9" s="21"/>
    </row>
    <row r="10" spans="1:13" s="12" customFormat="1" ht="60" customHeight="1" x14ac:dyDescent="0.15">
      <c r="A10" s="13"/>
      <c r="B10" s="1"/>
      <c r="C10" s="14"/>
      <c r="D10" s="13"/>
      <c r="E10" s="15"/>
      <c r="F10" s="16"/>
      <c r="G10" s="17"/>
      <c r="H10" s="17"/>
      <c r="I10" s="18"/>
      <c r="J10" s="19"/>
      <c r="K10" s="19"/>
      <c r="L10" s="20"/>
      <c r="M10" s="21"/>
    </row>
    <row r="11" spans="1:13" s="12" customFormat="1" ht="60" customHeight="1" x14ac:dyDescent="0.15">
      <c r="A11" s="13"/>
      <c r="B11" s="1"/>
      <c r="C11" s="14"/>
      <c r="D11" s="13"/>
      <c r="E11" s="15"/>
      <c r="F11" s="16"/>
      <c r="G11" s="17"/>
      <c r="H11" s="17"/>
      <c r="I11" s="18"/>
      <c r="J11" s="19"/>
      <c r="K11" s="19"/>
      <c r="L11" s="20"/>
      <c r="M11" s="21"/>
    </row>
    <row r="12" spans="1:13" s="12" customFormat="1" ht="60" customHeight="1" x14ac:dyDescent="0.15">
      <c r="A12" s="13"/>
      <c r="B12" s="1"/>
      <c r="C12" s="14"/>
      <c r="D12" s="13"/>
      <c r="E12" s="15"/>
      <c r="F12" s="16"/>
      <c r="G12" s="17"/>
      <c r="H12" s="17"/>
      <c r="I12" s="18"/>
      <c r="J12" s="19"/>
      <c r="K12" s="19"/>
      <c r="L12" s="20"/>
      <c r="M12" s="21"/>
    </row>
    <row r="13" spans="1:13" s="12" customFormat="1" ht="60" customHeight="1" x14ac:dyDescent="0.15">
      <c r="A13" s="13"/>
      <c r="B13" s="1"/>
      <c r="C13" s="14"/>
      <c r="D13" s="13"/>
      <c r="E13" s="15"/>
      <c r="F13" s="16"/>
      <c r="G13" s="17"/>
      <c r="H13" s="17"/>
      <c r="I13" s="18"/>
      <c r="J13" s="19"/>
      <c r="K13" s="19"/>
      <c r="L13" s="20"/>
      <c r="M13" s="21"/>
    </row>
    <row r="14" spans="1:13" s="12" customFormat="1" ht="60" customHeight="1" x14ac:dyDescent="0.15">
      <c r="A14" s="13"/>
      <c r="B14" s="1"/>
      <c r="C14" s="14"/>
      <c r="D14" s="13"/>
      <c r="E14" s="15"/>
      <c r="F14" s="16"/>
      <c r="G14" s="17"/>
      <c r="H14" s="17"/>
      <c r="I14" s="18"/>
      <c r="J14" s="19"/>
      <c r="K14" s="19"/>
      <c r="L14" s="20"/>
      <c r="M14" s="21"/>
    </row>
    <row r="15" spans="1:13" s="12" customFormat="1" ht="60" customHeight="1" x14ac:dyDescent="0.15">
      <c r="A15" s="13"/>
      <c r="B15" s="1"/>
      <c r="C15" s="14"/>
      <c r="D15" s="13"/>
      <c r="E15" s="15"/>
      <c r="F15" s="16"/>
      <c r="G15" s="17"/>
      <c r="H15" s="17"/>
      <c r="I15" s="18"/>
      <c r="J15" s="19"/>
      <c r="K15" s="19"/>
      <c r="L15" s="20"/>
      <c r="M15" s="21"/>
    </row>
    <row r="16" spans="1:13" s="12" customFormat="1" ht="60" customHeight="1" x14ac:dyDescent="0.15">
      <c r="A16" s="13"/>
      <c r="B16" s="1"/>
      <c r="C16" s="14"/>
      <c r="D16" s="13"/>
      <c r="E16" s="15"/>
      <c r="F16" s="16"/>
      <c r="G16" s="17"/>
      <c r="H16" s="17"/>
      <c r="I16" s="18"/>
      <c r="J16" s="19"/>
      <c r="K16" s="19"/>
      <c r="L16" s="20"/>
      <c r="M16" s="21"/>
    </row>
    <row r="17" spans="1:13" s="12" customFormat="1" ht="60" customHeight="1" x14ac:dyDescent="0.15">
      <c r="A17" s="13"/>
      <c r="B17" s="1"/>
      <c r="C17" s="14"/>
      <c r="D17" s="13"/>
      <c r="E17" s="15"/>
      <c r="F17" s="16"/>
      <c r="G17" s="17"/>
      <c r="H17" s="17"/>
      <c r="I17" s="18"/>
      <c r="J17" s="19"/>
      <c r="K17" s="19"/>
      <c r="L17" s="20"/>
      <c r="M17" s="21"/>
    </row>
    <row r="18" spans="1:13" s="12" customFormat="1" ht="60" customHeight="1" x14ac:dyDescent="0.15">
      <c r="A18" s="13"/>
      <c r="B18" s="1"/>
      <c r="C18" s="14"/>
      <c r="D18" s="13"/>
      <c r="E18" s="15"/>
      <c r="F18" s="16"/>
      <c r="G18" s="17"/>
      <c r="H18" s="17"/>
      <c r="I18" s="18"/>
      <c r="J18" s="19"/>
      <c r="K18" s="19"/>
      <c r="L18" s="20"/>
      <c r="M18" s="21"/>
    </row>
    <row r="19" spans="1:13" s="12" customFormat="1" ht="60" customHeight="1" x14ac:dyDescent="0.15">
      <c r="A19" s="13"/>
      <c r="B19" s="1"/>
      <c r="C19" s="14"/>
      <c r="D19" s="13"/>
      <c r="E19" s="15"/>
      <c r="F19" s="16"/>
      <c r="G19" s="17"/>
      <c r="H19" s="17"/>
      <c r="I19" s="18"/>
      <c r="J19" s="19"/>
      <c r="K19" s="19"/>
      <c r="L19" s="20"/>
      <c r="M19" s="21"/>
    </row>
    <row r="20" spans="1:13" s="12" customFormat="1" ht="60" customHeight="1" x14ac:dyDescent="0.15">
      <c r="A20" s="13"/>
      <c r="B20" s="1"/>
      <c r="C20" s="14"/>
      <c r="D20" s="13"/>
      <c r="E20" s="15"/>
      <c r="F20" s="16"/>
      <c r="G20" s="17"/>
      <c r="H20" s="17"/>
      <c r="I20" s="18"/>
      <c r="J20" s="19"/>
      <c r="K20" s="19"/>
      <c r="L20" s="20"/>
      <c r="M20" s="21"/>
    </row>
    <row r="21" spans="1:13" s="12" customFormat="1" ht="60" customHeight="1" x14ac:dyDescent="0.15">
      <c r="A21" s="13"/>
      <c r="B21" s="1"/>
      <c r="C21" s="14"/>
      <c r="D21" s="13"/>
      <c r="E21" s="15"/>
      <c r="F21" s="16"/>
      <c r="G21" s="17"/>
      <c r="H21" s="17"/>
      <c r="I21" s="18"/>
      <c r="J21" s="19"/>
      <c r="K21" s="19"/>
      <c r="L21" s="20"/>
      <c r="M21" s="21"/>
    </row>
    <row r="22" spans="1:13" s="12" customFormat="1" ht="60" customHeight="1" x14ac:dyDescent="0.15">
      <c r="A22" s="13"/>
      <c r="B22" s="1"/>
      <c r="C22" s="14"/>
      <c r="D22" s="13"/>
      <c r="E22" s="15"/>
      <c r="F22" s="16"/>
      <c r="G22" s="17"/>
      <c r="H22" s="17"/>
      <c r="I22" s="18"/>
      <c r="J22" s="19"/>
      <c r="K22" s="19"/>
      <c r="L22" s="20"/>
      <c r="M22" s="21"/>
    </row>
    <row r="23" spans="1:13" s="12" customFormat="1" ht="60" customHeight="1" x14ac:dyDescent="0.15">
      <c r="A23" s="13"/>
      <c r="B23" s="1"/>
      <c r="C23" s="14"/>
      <c r="D23" s="13"/>
      <c r="E23" s="15"/>
      <c r="F23" s="16"/>
      <c r="G23" s="17"/>
      <c r="H23" s="17"/>
      <c r="I23" s="18"/>
      <c r="J23" s="19"/>
      <c r="K23" s="19"/>
      <c r="L23" s="20"/>
      <c r="M23" s="21"/>
    </row>
    <row r="24" spans="1:13" s="12" customFormat="1" ht="60" customHeight="1" x14ac:dyDescent="0.15">
      <c r="A24" s="13"/>
      <c r="B24" s="1"/>
      <c r="C24" s="14"/>
      <c r="D24" s="13"/>
      <c r="E24" s="15"/>
      <c r="F24" s="16"/>
      <c r="G24" s="17"/>
      <c r="H24" s="17"/>
      <c r="I24" s="18"/>
      <c r="J24" s="19"/>
      <c r="K24" s="19"/>
      <c r="L24" s="20"/>
      <c r="M24" s="21"/>
    </row>
    <row r="25" spans="1:13" s="12" customFormat="1" ht="60" customHeight="1" x14ac:dyDescent="0.15">
      <c r="A25" s="13"/>
      <c r="B25" s="1"/>
      <c r="C25" s="14"/>
      <c r="D25" s="13"/>
      <c r="E25" s="15"/>
      <c r="F25" s="16"/>
      <c r="G25" s="17"/>
      <c r="H25" s="17"/>
      <c r="I25" s="18"/>
      <c r="J25" s="19"/>
      <c r="K25" s="19"/>
      <c r="L25" s="20"/>
      <c r="M25" s="21"/>
    </row>
    <row r="26" spans="1:13" s="12" customFormat="1" ht="60" customHeight="1" x14ac:dyDescent="0.15">
      <c r="A26" s="13"/>
      <c r="B26" s="1"/>
      <c r="C26" s="14"/>
      <c r="D26" s="13"/>
      <c r="E26" s="15"/>
      <c r="F26" s="16"/>
      <c r="G26" s="17"/>
      <c r="H26" s="17"/>
      <c r="I26" s="18"/>
      <c r="J26" s="19"/>
      <c r="K26" s="19"/>
      <c r="L26" s="20"/>
      <c r="M26" s="21"/>
    </row>
    <row r="27" spans="1:13" s="12" customFormat="1" ht="60" customHeight="1" x14ac:dyDescent="0.15">
      <c r="A27" s="13"/>
      <c r="B27" s="1"/>
      <c r="C27" s="14"/>
      <c r="D27" s="13"/>
      <c r="E27" s="15"/>
      <c r="F27" s="16"/>
      <c r="G27" s="17"/>
      <c r="H27" s="17"/>
      <c r="I27" s="18"/>
      <c r="J27" s="19"/>
      <c r="K27" s="19"/>
      <c r="L27" s="20"/>
      <c r="M27" s="21"/>
    </row>
    <row r="28" spans="1:13" s="12" customFormat="1" ht="60" customHeight="1" x14ac:dyDescent="0.15">
      <c r="A28" s="13"/>
      <c r="B28" s="1"/>
      <c r="C28" s="14"/>
      <c r="D28" s="13"/>
      <c r="E28" s="15"/>
      <c r="F28" s="16"/>
      <c r="G28" s="17"/>
      <c r="H28" s="17"/>
      <c r="I28" s="18"/>
      <c r="J28" s="19"/>
      <c r="K28" s="19"/>
      <c r="L28" s="20"/>
      <c r="M28" s="21"/>
    </row>
    <row r="29" spans="1:13" s="12" customFormat="1" ht="60" customHeight="1" x14ac:dyDescent="0.15">
      <c r="A29" s="13"/>
      <c r="B29" s="1"/>
      <c r="C29" s="14"/>
      <c r="D29" s="13"/>
      <c r="E29" s="15"/>
      <c r="F29" s="16"/>
      <c r="G29" s="17"/>
      <c r="H29" s="17"/>
      <c r="I29" s="18"/>
      <c r="J29" s="19"/>
      <c r="K29" s="19"/>
      <c r="L29" s="20"/>
      <c r="M29" s="21"/>
    </row>
    <row r="30" spans="1:13" s="12" customFormat="1" ht="60" customHeight="1" x14ac:dyDescent="0.15">
      <c r="A30" s="13"/>
      <c r="B30" s="1"/>
      <c r="C30" s="14"/>
      <c r="D30" s="13"/>
      <c r="E30" s="15"/>
      <c r="F30" s="16"/>
      <c r="G30" s="17"/>
      <c r="H30" s="17"/>
      <c r="I30" s="18"/>
      <c r="J30" s="19"/>
      <c r="K30" s="19"/>
      <c r="L30" s="20"/>
      <c r="M30" s="21"/>
    </row>
    <row r="31" spans="1:13" s="12" customFormat="1" ht="60" customHeight="1" x14ac:dyDescent="0.15">
      <c r="A31" s="13"/>
      <c r="B31" s="1"/>
      <c r="C31" s="14"/>
      <c r="D31" s="13"/>
      <c r="E31" s="15"/>
      <c r="F31" s="16"/>
      <c r="G31" s="17"/>
      <c r="H31" s="17"/>
      <c r="I31" s="18"/>
      <c r="J31" s="19"/>
      <c r="K31" s="19"/>
      <c r="L31" s="20"/>
      <c r="M31" s="21"/>
    </row>
    <row r="32" spans="1:13" s="12" customFormat="1" ht="60" customHeight="1" x14ac:dyDescent="0.15">
      <c r="A32" s="13"/>
      <c r="B32" s="1"/>
      <c r="C32" s="14"/>
      <c r="D32" s="13"/>
      <c r="E32" s="15"/>
      <c r="F32" s="16"/>
      <c r="G32" s="17"/>
      <c r="H32" s="17"/>
      <c r="I32" s="18"/>
      <c r="J32" s="19"/>
      <c r="K32" s="19"/>
      <c r="L32" s="20"/>
      <c r="M32" s="21"/>
    </row>
    <row r="33" spans="1:13" s="12" customFormat="1" ht="60" customHeight="1" x14ac:dyDescent="0.15">
      <c r="A33" s="13"/>
      <c r="B33" s="1"/>
      <c r="C33" s="14"/>
      <c r="D33" s="13"/>
      <c r="E33" s="15"/>
      <c r="F33" s="16"/>
      <c r="G33" s="17"/>
      <c r="H33" s="17"/>
      <c r="I33" s="18"/>
      <c r="J33" s="19"/>
      <c r="K33" s="19"/>
      <c r="L33" s="20"/>
      <c r="M33" s="21"/>
    </row>
    <row r="34" spans="1:13" s="12" customFormat="1" ht="60" customHeight="1" x14ac:dyDescent="0.15">
      <c r="A34" s="13"/>
      <c r="B34" s="1"/>
      <c r="C34" s="14"/>
      <c r="D34" s="13"/>
      <c r="E34" s="15"/>
      <c r="F34" s="16"/>
      <c r="G34" s="17"/>
      <c r="H34" s="17"/>
      <c r="I34" s="18"/>
      <c r="J34" s="19"/>
      <c r="K34" s="19"/>
      <c r="L34" s="20"/>
      <c r="M34" s="21"/>
    </row>
    <row r="35" spans="1:13" s="12" customFormat="1" ht="60" customHeight="1" x14ac:dyDescent="0.15">
      <c r="A35" s="13"/>
      <c r="B35" s="1"/>
      <c r="C35" s="14"/>
      <c r="D35" s="13"/>
      <c r="E35" s="15"/>
      <c r="F35" s="16"/>
      <c r="G35" s="17"/>
      <c r="H35" s="17"/>
      <c r="I35" s="18"/>
      <c r="J35" s="19"/>
      <c r="K35" s="19"/>
      <c r="L35" s="20"/>
      <c r="M35" s="21"/>
    </row>
    <row r="36" spans="1:13" s="12" customFormat="1" ht="60" customHeight="1" x14ac:dyDescent="0.15">
      <c r="A36" s="13"/>
      <c r="B36" s="1"/>
      <c r="C36" s="14"/>
      <c r="D36" s="13"/>
      <c r="E36" s="15"/>
      <c r="F36" s="16"/>
      <c r="G36" s="17"/>
      <c r="H36" s="17"/>
      <c r="I36" s="18"/>
      <c r="J36" s="19"/>
      <c r="K36" s="19"/>
      <c r="L36" s="20"/>
      <c r="M36" s="21"/>
    </row>
    <row r="37" spans="1:13" s="12" customFormat="1" ht="60" customHeight="1" x14ac:dyDescent="0.15">
      <c r="A37" s="13"/>
      <c r="B37" s="1"/>
      <c r="C37" s="14"/>
      <c r="D37" s="13"/>
      <c r="E37" s="15"/>
      <c r="F37" s="16"/>
      <c r="G37" s="17"/>
      <c r="H37" s="17"/>
      <c r="I37" s="18"/>
      <c r="J37" s="19"/>
      <c r="K37" s="19"/>
      <c r="L37" s="20"/>
      <c r="M37" s="21"/>
    </row>
    <row r="38" spans="1:13" s="12" customFormat="1" ht="60" customHeight="1" x14ac:dyDescent="0.15">
      <c r="A38" s="13"/>
      <c r="B38" s="1"/>
      <c r="C38" s="14"/>
      <c r="D38" s="13"/>
      <c r="E38" s="15"/>
      <c r="F38" s="16"/>
      <c r="G38" s="17"/>
      <c r="H38" s="17"/>
      <c r="I38" s="18"/>
      <c r="J38" s="19"/>
      <c r="K38" s="19"/>
      <c r="L38" s="20"/>
      <c r="M38" s="21"/>
    </row>
    <row r="39" spans="1:13" s="12" customFormat="1" ht="60" customHeight="1" x14ac:dyDescent="0.15">
      <c r="A39" s="13"/>
      <c r="B39" s="1"/>
      <c r="C39" s="14"/>
      <c r="D39" s="13"/>
      <c r="E39" s="15"/>
      <c r="F39" s="16"/>
      <c r="G39" s="17"/>
      <c r="H39" s="17"/>
      <c r="I39" s="18"/>
      <c r="J39" s="19"/>
      <c r="K39" s="19"/>
      <c r="L39" s="20"/>
      <c r="M39" s="21"/>
    </row>
    <row r="40" spans="1:13" s="12" customFormat="1" ht="60" customHeight="1" x14ac:dyDescent="0.15">
      <c r="A40" s="13"/>
      <c r="B40" s="1"/>
      <c r="C40" s="14"/>
      <c r="D40" s="13"/>
      <c r="E40" s="15"/>
      <c r="F40" s="16"/>
      <c r="G40" s="17"/>
      <c r="H40" s="17"/>
      <c r="I40" s="18"/>
      <c r="J40" s="19"/>
      <c r="K40" s="19"/>
      <c r="L40" s="20"/>
      <c r="M40" s="21"/>
    </row>
    <row r="41" spans="1:13" s="12" customFormat="1" ht="60" customHeight="1" x14ac:dyDescent="0.15">
      <c r="A41" s="13"/>
      <c r="B41" s="1"/>
      <c r="C41" s="14"/>
      <c r="D41" s="13"/>
      <c r="E41" s="15"/>
      <c r="F41" s="16"/>
      <c r="G41" s="17"/>
      <c r="H41" s="17"/>
      <c r="I41" s="18"/>
      <c r="J41" s="19"/>
      <c r="K41" s="19"/>
      <c r="L41" s="20"/>
      <c r="M41" s="21"/>
    </row>
    <row r="42" spans="1:13" s="12" customFormat="1" ht="60" customHeight="1" x14ac:dyDescent="0.15">
      <c r="A42" s="13"/>
      <c r="B42" s="1"/>
      <c r="C42" s="14"/>
      <c r="D42" s="13"/>
      <c r="E42" s="15"/>
      <c r="F42" s="16"/>
      <c r="G42" s="17"/>
      <c r="H42" s="17"/>
      <c r="I42" s="18"/>
      <c r="J42" s="19"/>
      <c r="K42" s="19"/>
      <c r="L42" s="20"/>
      <c r="M42" s="21"/>
    </row>
    <row r="43" spans="1:13" s="12" customFormat="1" ht="60" customHeight="1" x14ac:dyDescent="0.15">
      <c r="A43" s="13"/>
      <c r="B43" s="1"/>
      <c r="C43" s="14"/>
      <c r="D43" s="13"/>
      <c r="E43" s="15"/>
      <c r="F43" s="16"/>
      <c r="G43" s="17"/>
      <c r="H43" s="17"/>
      <c r="I43" s="18"/>
      <c r="J43" s="19"/>
      <c r="K43" s="19"/>
      <c r="L43" s="20"/>
      <c r="M43" s="21"/>
    </row>
    <row r="44" spans="1:13" s="12" customFormat="1" ht="60" customHeight="1" x14ac:dyDescent="0.15">
      <c r="A44" s="13"/>
      <c r="B44" s="1"/>
      <c r="C44" s="14"/>
      <c r="D44" s="13"/>
      <c r="E44" s="15"/>
      <c r="F44" s="16"/>
      <c r="G44" s="17"/>
      <c r="H44" s="17"/>
      <c r="I44" s="18"/>
      <c r="J44" s="19"/>
      <c r="K44" s="19"/>
      <c r="L44" s="20"/>
      <c r="M44" s="21"/>
    </row>
    <row r="45" spans="1:13" s="12" customFormat="1" ht="60" customHeight="1" x14ac:dyDescent="0.15">
      <c r="A45" s="13"/>
      <c r="B45" s="1"/>
      <c r="C45" s="14"/>
      <c r="D45" s="13"/>
      <c r="E45" s="15"/>
      <c r="F45" s="16"/>
      <c r="G45" s="17"/>
      <c r="H45" s="17"/>
      <c r="I45" s="18"/>
      <c r="J45" s="19"/>
      <c r="K45" s="19"/>
      <c r="L45" s="20"/>
      <c r="M45" s="21"/>
    </row>
    <row r="46" spans="1:13" s="12" customFormat="1" ht="60" customHeight="1" x14ac:dyDescent="0.15">
      <c r="A46" s="13"/>
      <c r="B46" s="1"/>
      <c r="C46" s="14"/>
      <c r="D46" s="13"/>
      <c r="E46" s="15"/>
      <c r="F46" s="16"/>
      <c r="G46" s="17"/>
      <c r="H46" s="17"/>
      <c r="I46" s="18"/>
      <c r="J46" s="19"/>
      <c r="K46" s="19"/>
      <c r="L46" s="20"/>
      <c r="M46" s="21"/>
    </row>
    <row r="47" spans="1:13" s="12" customFormat="1" ht="60" customHeight="1" x14ac:dyDescent="0.15">
      <c r="A47" s="13"/>
      <c r="B47" s="1"/>
      <c r="C47" s="14"/>
      <c r="D47" s="13"/>
      <c r="E47" s="15"/>
      <c r="F47" s="16"/>
      <c r="G47" s="17"/>
      <c r="H47" s="17"/>
      <c r="I47" s="18"/>
      <c r="J47" s="19"/>
      <c r="K47" s="19"/>
      <c r="L47" s="20"/>
      <c r="M47" s="21"/>
    </row>
    <row r="48" spans="1:13" s="12" customFormat="1" ht="60" customHeight="1" x14ac:dyDescent="0.15">
      <c r="A48" s="13"/>
      <c r="B48" s="1"/>
      <c r="C48" s="14"/>
      <c r="D48" s="13"/>
      <c r="E48" s="15"/>
      <c r="F48" s="16"/>
      <c r="G48" s="17"/>
      <c r="H48" s="17"/>
      <c r="I48" s="18"/>
      <c r="J48" s="19"/>
      <c r="K48" s="19"/>
      <c r="L48" s="20"/>
      <c r="M48" s="21"/>
    </row>
    <row r="49" spans="1:13" s="12" customFormat="1" ht="60" customHeight="1" x14ac:dyDescent="0.15">
      <c r="A49" s="13"/>
      <c r="B49" s="1"/>
      <c r="C49" s="14"/>
      <c r="D49" s="13"/>
      <c r="E49" s="15"/>
      <c r="F49" s="16"/>
      <c r="G49" s="17"/>
      <c r="H49" s="17"/>
      <c r="I49" s="18"/>
      <c r="J49" s="19"/>
      <c r="K49" s="19"/>
      <c r="L49" s="20"/>
      <c r="M49" s="21"/>
    </row>
    <row r="50" spans="1:13" s="12" customFormat="1" ht="60" customHeight="1" x14ac:dyDescent="0.15">
      <c r="A50" s="13"/>
      <c r="B50" s="1"/>
      <c r="C50" s="14"/>
      <c r="D50" s="13"/>
      <c r="E50" s="15"/>
      <c r="F50" s="16"/>
      <c r="G50" s="17"/>
      <c r="H50" s="17"/>
      <c r="I50" s="18"/>
      <c r="J50" s="19"/>
      <c r="K50" s="19"/>
      <c r="L50" s="20"/>
      <c r="M50" s="21"/>
    </row>
    <row r="51" spans="1:13" s="12" customFormat="1" ht="60" customHeight="1" x14ac:dyDescent="0.15">
      <c r="A51" s="13"/>
      <c r="B51" s="1"/>
      <c r="C51" s="14"/>
      <c r="D51" s="13"/>
      <c r="E51" s="15"/>
      <c r="F51" s="16"/>
      <c r="G51" s="17"/>
      <c r="H51" s="17"/>
      <c r="I51" s="18"/>
      <c r="J51" s="19"/>
      <c r="K51" s="19"/>
      <c r="L51" s="20"/>
      <c r="M51" s="21"/>
    </row>
    <row r="52" spans="1:13" s="12" customFormat="1" ht="60" customHeight="1" x14ac:dyDescent="0.15">
      <c r="A52" s="13"/>
      <c r="B52" s="1"/>
      <c r="C52" s="14"/>
      <c r="D52" s="13"/>
      <c r="E52" s="15"/>
      <c r="F52" s="16"/>
      <c r="G52" s="17"/>
      <c r="H52" s="17"/>
      <c r="I52" s="18"/>
      <c r="J52" s="19"/>
      <c r="K52" s="19"/>
      <c r="L52" s="20"/>
      <c r="M52" s="21"/>
    </row>
    <row r="53" spans="1:13" s="12" customFormat="1" ht="60" customHeight="1" x14ac:dyDescent="0.15">
      <c r="A53" s="13"/>
      <c r="B53" s="1"/>
      <c r="C53" s="14"/>
      <c r="D53" s="13"/>
      <c r="E53" s="15"/>
      <c r="F53" s="16"/>
      <c r="G53" s="17"/>
      <c r="H53" s="17"/>
      <c r="I53" s="18"/>
      <c r="J53" s="19"/>
      <c r="K53" s="19"/>
      <c r="L53" s="20"/>
      <c r="M53" s="21"/>
    </row>
    <row r="54" spans="1:13" s="12" customFormat="1" ht="60" customHeight="1" x14ac:dyDescent="0.15">
      <c r="A54" s="13"/>
      <c r="B54" s="1"/>
      <c r="C54" s="14"/>
      <c r="D54" s="13"/>
      <c r="E54" s="15"/>
      <c r="F54" s="16"/>
      <c r="G54" s="17"/>
      <c r="H54" s="17"/>
      <c r="I54" s="18"/>
      <c r="J54" s="19"/>
      <c r="K54" s="19"/>
      <c r="L54" s="20"/>
      <c r="M54" s="21"/>
    </row>
    <row r="55" spans="1:13" s="12" customFormat="1" ht="60" customHeight="1" x14ac:dyDescent="0.15">
      <c r="A55" s="13"/>
      <c r="B55" s="1"/>
      <c r="C55" s="14"/>
      <c r="D55" s="13"/>
      <c r="E55" s="15"/>
      <c r="F55" s="16"/>
      <c r="G55" s="17"/>
      <c r="H55" s="17"/>
      <c r="I55" s="18"/>
      <c r="J55" s="19"/>
      <c r="K55" s="19"/>
      <c r="L55" s="20"/>
      <c r="M55" s="21"/>
    </row>
    <row r="56" spans="1:13" s="12" customFormat="1" ht="60" customHeight="1" x14ac:dyDescent="0.15">
      <c r="A56" s="13"/>
      <c r="B56" s="1"/>
      <c r="C56" s="14"/>
      <c r="D56" s="13"/>
      <c r="E56" s="15"/>
      <c r="F56" s="16"/>
      <c r="G56" s="17"/>
      <c r="H56" s="17"/>
      <c r="I56" s="18"/>
      <c r="J56" s="19"/>
      <c r="K56" s="19"/>
      <c r="L56" s="20"/>
      <c r="M56" s="21"/>
    </row>
    <row r="57" spans="1:13" s="12" customFormat="1" ht="60" customHeight="1" x14ac:dyDescent="0.15">
      <c r="A57" s="13"/>
      <c r="B57" s="1"/>
      <c r="C57" s="14"/>
      <c r="D57" s="13"/>
      <c r="E57" s="15"/>
      <c r="F57" s="16"/>
      <c r="G57" s="17"/>
      <c r="H57" s="17"/>
      <c r="I57" s="18"/>
      <c r="J57" s="19"/>
      <c r="K57" s="19"/>
      <c r="L57" s="20"/>
      <c r="M57" s="21"/>
    </row>
    <row r="58" spans="1:13" s="12" customFormat="1" ht="60" customHeight="1" x14ac:dyDescent="0.15">
      <c r="A58" s="13"/>
      <c r="B58" s="1"/>
      <c r="C58" s="14"/>
      <c r="D58" s="13"/>
      <c r="E58" s="15"/>
      <c r="F58" s="16"/>
      <c r="G58" s="17"/>
      <c r="H58" s="17"/>
      <c r="I58" s="18"/>
      <c r="J58" s="19"/>
      <c r="K58" s="19"/>
      <c r="L58" s="20"/>
      <c r="M58" s="21"/>
    </row>
    <row r="59" spans="1:13" s="12" customFormat="1" ht="60" customHeight="1" x14ac:dyDescent="0.15">
      <c r="A59" s="13"/>
      <c r="B59" s="1"/>
      <c r="C59" s="14"/>
      <c r="D59" s="13"/>
      <c r="E59" s="15"/>
      <c r="F59" s="16"/>
      <c r="G59" s="17"/>
      <c r="H59" s="17"/>
      <c r="I59" s="18"/>
      <c r="J59" s="19"/>
      <c r="K59" s="19"/>
      <c r="L59" s="20"/>
      <c r="M59" s="21"/>
    </row>
    <row r="60" spans="1:13" s="12" customFormat="1" ht="60" customHeight="1" x14ac:dyDescent="0.15">
      <c r="A60" s="13"/>
      <c r="B60" s="1"/>
      <c r="C60" s="14"/>
      <c r="D60" s="13"/>
      <c r="E60" s="15"/>
      <c r="F60" s="16"/>
      <c r="G60" s="17"/>
      <c r="H60" s="17"/>
      <c r="I60" s="18"/>
      <c r="J60" s="19"/>
      <c r="K60" s="19"/>
      <c r="L60" s="20"/>
      <c r="M60" s="21"/>
    </row>
    <row r="61" spans="1:13" s="12" customFormat="1" ht="60" customHeight="1" x14ac:dyDescent="0.15">
      <c r="A61" s="13"/>
      <c r="B61" s="1"/>
      <c r="C61" s="14"/>
      <c r="D61" s="13"/>
      <c r="E61" s="15"/>
      <c r="F61" s="16"/>
      <c r="G61" s="17"/>
      <c r="H61" s="17"/>
      <c r="I61" s="18"/>
      <c r="J61" s="19"/>
      <c r="K61" s="19"/>
      <c r="L61" s="20"/>
      <c r="M61" s="21"/>
    </row>
    <row r="62" spans="1:13" s="12" customFormat="1" ht="60" customHeight="1" x14ac:dyDescent="0.15">
      <c r="A62" s="13"/>
      <c r="B62" s="1"/>
      <c r="C62" s="14"/>
      <c r="D62" s="13"/>
      <c r="E62" s="15"/>
      <c r="F62" s="16"/>
      <c r="G62" s="17"/>
      <c r="H62" s="17"/>
      <c r="I62" s="18"/>
      <c r="J62" s="19"/>
      <c r="K62" s="19"/>
      <c r="L62" s="20"/>
      <c r="M62" s="21"/>
    </row>
    <row r="63" spans="1:13" s="12" customFormat="1" ht="60" customHeight="1" x14ac:dyDescent="0.15">
      <c r="A63" s="13"/>
      <c r="B63" s="1"/>
      <c r="C63" s="14"/>
      <c r="D63" s="13"/>
      <c r="E63" s="15"/>
      <c r="F63" s="16"/>
      <c r="G63" s="17"/>
      <c r="H63" s="17"/>
      <c r="I63" s="18"/>
      <c r="J63" s="19"/>
      <c r="K63" s="19"/>
      <c r="L63" s="20"/>
      <c r="M63" s="21"/>
    </row>
    <row r="64" spans="1:13" s="12" customFormat="1" ht="60" customHeight="1" x14ac:dyDescent="0.15">
      <c r="A64" s="13"/>
      <c r="B64" s="1"/>
      <c r="C64" s="14"/>
      <c r="D64" s="13"/>
      <c r="E64" s="15"/>
      <c r="F64" s="16"/>
      <c r="G64" s="17"/>
      <c r="H64" s="17"/>
      <c r="I64" s="18"/>
      <c r="J64" s="19"/>
      <c r="K64" s="19"/>
      <c r="L64" s="20"/>
      <c r="M64" s="21"/>
    </row>
    <row r="65" spans="1:13" s="12" customFormat="1" ht="60" customHeight="1" x14ac:dyDescent="0.15">
      <c r="A65" s="13"/>
      <c r="B65" s="1"/>
      <c r="C65" s="14"/>
      <c r="D65" s="13"/>
      <c r="E65" s="15"/>
      <c r="F65" s="16"/>
      <c r="G65" s="17"/>
      <c r="H65" s="17"/>
      <c r="I65" s="18"/>
      <c r="J65" s="19"/>
      <c r="K65" s="19"/>
      <c r="L65" s="20"/>
      <c r="M65" s="21"/>
    </row>
    <row r="66" spans="1:13" s="12" customFormat="1" ht="60" customHeight="1" x14ac:dyDescent="0.15">
      <c r="A66" s="13"/>
      <c r="B66" s="1"/>
      <c r="C66" s="14"/>
      <c r="D66" s="13"/>
      <c r="E66" s="15"/>
      <c r="F66" s="16"/>
      <c r="G66" s="17"/>
      <c r="H66" s="17"/>
      <c r="I66" s="18"/>
      <c r="J66" s="19"/>
      <c r="K66" s="19"/>
      <c r="L66" s="20"/>
      <c r="M66" s="21"/>
    </row>
    <row r="67" spans="1:13" s="12" customFormat="1" ht="60" customHeight="1" x14ac:dyDescent="0.15">
      <c r="A67" s="13"/>
      <c r="B67" s="1"/>
      <c r="C67" s="14"/>
      <c r="D67" s="13"/>
      <c r="E67" s="15"/>
      <c r="F67" s="16"/>
      <c r="G67" s="17"/>
      <c r="H67" s="17"/>
      <c r="I67" s="18"/>
      <c r="J67" s="19"/>
      <c r="K67" s="19"/>
      <c r="L67" s="20"/>
      <c r="M67" s="21"/>
    </row>
    <row r="68" spans="1:13" s="12" customFormat="1" ht="60" customHeight="1" x14ac:dyDescent="0.15">
      <c r="A68" s="13"/>
      <c r="B68" s="1"/>
      <c r="C68" s="14"/>
      <c r="D68" s="13"/>
      <c r="E68" s="15"/>
      <c r="F68" s="16"/>
      <c r="G68" s="17"/>
      <c r="H68" s="17"/>
      <c r="I68" s="18"/>
      <c r="J68" s="19"/>
      <c r="K68" s="19"/>
      <c r="L68" s="20"/>
      <c r="M68" s="21"/>
    </row>
    <row r="69" spans="1:13" s="12" customFormat="1" ht="60" customHeight="1" x14ac:dyDescent="0.15">
      <c r="A69" s="13"/>
      <c r="B69" s="1"/>
      <c r="C69" s="14"/>
      <c r="D69" s="13"/>
      <c r="E69" s="15"/>
      <c r="F69" s="16"/>
      <c r="G69" s="17"/>
      <c r="H69" s="17"/>
      <c r="I69" s="18"/>
      <c r="J69" s="19"/>
      <c r="K69" s="19"/>
      <c r="L69" s="20"/>
      <c r="M69" s="21"/>
    </row>
    <row r="70" spans="1:13" s="12" customFormat="1" ht="60" customHeight="1" x14ac:dyDescent="0.15">
      <c r="A70" s="13"/>
      <c r="B70" s="1"/>
      <c r="C70" s="14"/>
      <c r="D70" s="13"/>
      <c r="E70" s="15"/>
      <c r="F70" s="16"/>
      <c r="G70" s="17"/>
      <c r="H70" s="17"/>
      <c r="I70" s="18"/>
      <c r="J70" s="19"/>
      <c r="K70" s="19"/>
      <c r="L70" s="20"/>
      <c r="M70" s="21"/>
    </row>
    <row r="71" spans="1:13" s="12" customFormat="1" ht="60" customHeight="1" x14ac:dyDescent="0.15">
      <c r="A71" s="13"/>
      <c r="B71" s="1"/>
      <c r="C71" s="14"/>
      <c r="D71" s="13"/>
      <c r="E71" s="15"/>
      <c r="F71" s="16"/>
      <c r="G71" s="17"/>
      <c r="H71" s="17"/>
      <c r="I71" s="18"/>
      <c r="J71" s="19"/>
      <c r="K71" s="19"/>
      <c r="L71" s="20"/>
      <c r="M71" s="21"/>
    </row>
    <row r="72" spans="1:13" s="12" customFormat="1" ht="60" customHeight="1" x14ac:dyDescent="0.15">
      <c r="A72" s="13"/>
      <c r="B72" s="1"/>
      <c r="C72" s="14"/>
      <c r="D72" s="13"/>
      <c r="E72" s="15"/>
      <c r="F72" s="16"/>
      <c r="G72" s="17"/>
      <c r="H72" s="17"/>
      <c r="I72" s="18"/>
      <c r="J72" s="19"/>
      <c r="K72" s="19"/>
      <c r="L72" s="20"/>
      <c r="M72" s="21"/>
    </row>
    <row r="73" spans="1:13" s="12" customFormat="1" ht="60" customHeight="1" x14ac:dyDescent="0.15">
      <c r="A73" s="13"/>
      <c r="B73" s="1"/>
      <c r="C73" s="14"/>
      <c r="D73" s="13"/>
      <c r="E73" s="15"/>
      <c r="F73" s="16"/>
      <c r="G73" s="17"/>
      <c r="H73" s="17"/>
      <c r="I73" s="18"/>
      <c r="J73" s="19"/>
      <c r="K73" s="19"/>
      <c r="L73" s="20"/>
      <c r="M73" s="21"/>
    </row>
    <row r="74" spans="1:13" s="12" customFormat="1" ht="60" customHeight="1" x14ac:dyDescent="0.15">
      <c r="A74" s="13"/>
      <c r="B74" s="1"/>
      <c r="C74" s="14"/>
      <c r="D74" s="13"/>
      <c r="E74" s="15"/>
      <c r="F74" s="16"/>
      <c r="G74" s="17"/>
      <c r="H74" s="17"/>
      <c r="I74" s="18"/>
      <c r="J74" s="19"/>
      <c r="K74" s="19"/>
      <c r="L74" s="20"/>
      <c r="M74" s="21"/>
    </row>
    <row r="75" spans="1:13" s="12" customFormat="1" ht="60" customHeight="1" x14ac:dyDescent="0.15">
      <c r="A75" s="13"/>
      <c r="B75" s="1"/>
      <c r="C75" s="14"/>
      <c r="D75" s="13"/>
      <c r="E75" s="15"/>
      <c r="F75" s="16"/>
      <c r="G75" s="17"/>
      <c r="H75" s="17"/>
      <c r="I75" s="18"/>
      <c r="J75" s="19"/>
      <c r="K75" s="19"/>
      <c r="L75" s="20"/>
      <c r="M75" s="21"/>
    </row>
    <row r="76" spans="1:13" s="12" customFormat="1" ht="60" customHeight="1" x14ac:dyDescent="0.15">
      <c r="A76" s="13"/>
      <c r="B76" s="1"/>
      <c r="C76" s="14"/>
      <c r="D76" s="13"/>
      <c r="E76" s="15"/>
      <c r="F76" s="16"/>
      <c r="G76" s="17"/>
      <c r="H76" s="17"/>
      <c r="I76" s="18"/>
      <c r="J76" s="19"/>
      <c r="K76" s="19"/>
      <c r="L76" s="20"/>
      <c r="M76" s="21"/>
    </row>
    <row r="77" spans="1:13" s="12" customFormat="1" ht="60" customHeight="1" x14ac:dyDescent="0.15">
      <c r="A77" s="13"/>
      <c r="B77" s="1"/>
      <c r="C77" s="14"/>
      <c r="D77" s="13"/>
      <c r="E77" s="15"/>
      <c r="F77" s="16"/>
      <c r="G77" s="17"/>
      <c r="H77" s="17"/>
      <c r="I77" s="18"/>
      <c r="J77" s="19"/>
      <c r="K77" s="19"/>
      <c r="L77" s="20"/>
      <c r="M77" s="21"/>
    </row>
    <row r="78" spans="1:13" s="12" customFormat="1" ht="60" customHeight="1" x14ac:dyDescent="0.15">
      <c r="A78" s="13"/>
      <c r="B78" s="1"/>
      <c r="C78" s="14"/>
      <c r="D78" s="13"/>
      <c r="E78" s="15"/>
      <c r="F78" s="16"/>
      <c r="G78" s="17"/>
      <c r="H78" s="17"/>
      <c r="I78" s="18"/>
      <c r="J78" s="19"/>
      <c r="K78" s="19"/>
      <c r="L78" s="20"/>
      <c r="M78" s="21"/>
    </row>
    <row r="79" spans="1:13" s="12" customFormat="1" ht="60" customHeight="1" x14ac:dyDescent="0.15">
      <c r="A79" s="13"/>
      <c r="B79" s="1"/>
      <c r="C79" s="14"/>
      <c r="D79" s="13"/>
      <c r="E79" s="15"/>
      <c r="F79" s="16"/>
      <c r="G79" s="17"/>
      <c r="H79" s="17"/>
      <c r="I79" s="18"/>
      <c r="J79" s="19"/>
      <c r="K79" s="19"/>
      <c r="L79" s="20"/>
      <c r="M79" s="21"/>
    </row>
    <row r="80" spans="1:13" s="12" customFormat="1" ht="60" customHeight="1" x14ac:dyDescent="0.15">
      <c r="A80" s="13"/>
      <c r="B80" s="1"/>
      <c r="C80" s="14"/>
      <c r="D80" s="13"/>
      <c r="E80" s="15"/>
      <c r="F80" s="16"/>
      <c r="G80" s="17"/>
      <c r="H80" s="17"/>
      <c r="I80" s="18"/>
      <c r="J80" s="19"/>
      <c r="K80" s="19"/>
      <c r="L80" s="20"/>
      <c r="M80" s="21"/>
    </row>
    <row r="81" spans="1:13" s="12" customFormat="1" ht="60" customHeight="1" x14ac:dyDescent="0.15">
      <c r="A81" s="13"/>
      <c r="B81" s="1"/>
      <c r="C81" s="14"/>
      <c r="D81" s="13"/>
      <c r="E81" s="15"/>
      <c r="F81" s="16"/>
      <c r="G81" s="17"/>
      <c r="H81" s="17"/>
      <c r="I81" s="18"/>
      <c r="J81" s="19"/>
      <c r="K81" s="19"/>
      <c r="L81" s="20"/>
      <c r="M81" s="21"/>
    </row>
    <row r="82" spans="1:13" s="12" customFormat="1" ht="60" customHeight="1" x14ac:dyDescent="0.15">
      <c r="A82" s="13"/>
      <c r="B82" s="1"/>
      <c r="C82" s="14"/>
      <c r="D82" s="13"/>
      <c r="E82" s="15"/>
      <c r="F82" s="16"/>
      <c r="G82" s="17"/>
      <c r="H82" s="17"/>
      <c r="I82" s="18"/>
      <c r="J82" s="19"/>
      <c r="K82" s="19"/>
      <c r="L82" s="20"/>
      <c r="M82" s="21"/>
    </row>
    <row r="83" spans="1:13" s="12" customFormat="1" ht="60" customHeight="1" x14ac:dyDescent="0.15">
      <c r="A83" s="13"/>
      <c r="B83" s="1"/>
      <c r="C83" s="14"/>
      <c r="D83" s="13"/>
      <c r="E83" s="15"/>
      <c r="F83" s="16"/>
      <c r="G83" s="17"/>
      <c r="H83" s="17"/>
      <c r="I83" s="18"/>
      <c r="J83" s="19"/>
      <c r="K83" s="19"/>
      <c r="L83" s="20"/>
      <c r="M83" s="21"/>
    </row>
    <row r="84" spans="1:13" s="12" customFormat="1" ht="60" customHeight="1" x14ac:dyDescent="0.15">
      <c r="A84" s="13"/>
      <c r="B84" s="1"/>
      <c r="C84" s="14"/>
      <c r="D84" s="13"/>
      <c r="E84" s="15"/>
      <c r="F84" s="16"/>
      <c r="G84" s="17"/>
      <c r="H84" s="17"/>
      <c r="I84" s="18"/>
      <c r="J84" s="19"/>
      <c r="K84" s="19"/>
      <c r="L84" s="20"/>
      <c r="M84" s="21"/>
    </row>
    <row r="85" spans="1:13" s="12" customFormat="1" ht="60" customHeight="1" x14ac:dyDescent="0.15">
      <c r="A85" s="13"/>
      <c r="B85" s="1"/>
      <c r="C85" s="14"/>
      <c r="D85" s="13"/>
      <c r="E85" s="15"/>
      <c r="F85" s="16"/>
      <c r="G85" s="17"/>
      <c r="H85" s="17"/>
      <c r="I85" s="18"/>
      <c r="J85" s="19"/>
      <c r="K85" s="19"/>
      <c r="L85" s="20"/>
      <c r="M85" s="21"/>
    </row>
    <row r="86" spans="1:13" s="12" customFormat="1" ht="60" customHeight="1" x14ac:dyDescent="0.15">
      <c r="A86" s="13"/>
      <c r="B86" s="1"/>
      <c r="C86" s="14"/>
      <c r="D86" s="13"/>
      <c r="E86" s="15"/>
      <c r="F86" s="16"/>
      <c r="G86" s="17"/>
      <c r="H86" s="17"/>
      <c r="I86" s="18"/>
      <c r="J86" s="19"/>
      <c r="K86" s="19"/>
      <c r="L86" s="20"/>
      <c r="M86" s="21"/>
    </row>
    <row r="87" spans="1:13" s="12" customFormat="1" ht="60" customHeight="1" x14ac:dyDescent="0.15">
      <c r="A87" s="13"/>
      <c r="B87" s="1"/>
      <c r="C87" s="14"/>
      <c r="D87" s="13"/>
      <c r="E87" s="15"/>
      <c r="F87" s="16"/>
      <c r="G87" s="17"/>
      <c r="H87" s="17"/>
      <c r="I87" s="18"/>
      <c r="J87" s="19"/>
      <c r="K87" s="19"/>
      <c r="L87" s="20"/>
      <c r="M87" s="21"/>
    </row>
    <row r="88" spans="1:13" s="12" customFormat="1" ht="60" customHeight="1" x14ac:dyDescent="0.15">
      <c r="A88" s="13"/>
      <c r="B88" s="1"/>
      <c r="C88" s="14"/>
      <c r="D88" s="13"/>
      <c r="E88" s="15"/>
      <c r="F88" s="16"/>
      <c r="G88" s="17"/>
      <c r="H88" s="17"/>
      <c r="I88" s="18"/>
      <c r="J88" s="19"/>
      <c r="K88" s="19"/>
      <c r="L88" s="20"/>
      <c r="M88" s="21"/>
    </row>
    <row r="89" spans="1:13" s="12" customFormat="1" ht="60" customHeight="1" x14ac:dyDescent="0.15">
      <c r="A89" s="13"/>
      <c r="B89" s="1"/>
      <c r="C89" s="14"/>
      <c r="D89" s="13"/>
      <c r="E89" s="15"/>
      <c r="F89" s="16"/>
      <c r="G89" s="17"/>
      <c r="H89" s="17"/>
      <c r="I89" s="18"/>
      <c r="J89" s="19"/>
      <c r="K89" s="19"/>
      <c r="L89" s="20"/>
      <c r="M89" s="21"/>
    </row>
    <row r="90" spans="1:13" s="12" customFormat="1" ht="60" customHeight="1" x14ac:dyDescent="0.15">
      <c r="A90" s="13"/>
      <c r="B90" s="1"/>
      <c r="C90" s="14"/>
      <c r="D90" s="13"/>
      <c r="E90" s="15"/>
      <c r="F90" s="16"/>
      <c r="G90" s="17"/>
      <c r="H90" s="17"/>
      <c r="I90" s="18"/>
      <c r="J90" s="19"/>
      <c r="K90" s="19"/>
      <c r="L90" s="20"/>
      <c r="M90" s="21"/>
    </row>
    <row r="91" spans="1:13" s="12" customFormat="1" ht="60" customHeight="1" x14ac:dyDescent="0.15">
      <c r="A91" s="13"/>
      <c r="B91" s="1"/>
      <c r="C91" s="14"/>
      <c r="D91" s="13"/>
      <c r="E91" s="15"/>
      <c r="F91" s="16"/>
      <c r="G91" s="17"/>
      <c r="H91" s="17"/>
      <c r="I91" s="18"/>
      <c r="J91" s="19"/>
      <c r="K91" s="19"/>
      <c r="L91" s="20"/>
      <c r="M91" s="21"/>
    </row>
    <row r="92" spans="1:13" s="12" customFormat="1" ht="60" customHeight="1" x14ac:dyDescent="0.15">
      <c r="A92" s="13"/>
      <c r="B92" s="1"/>
      <c r="C92" s="14"/>
      <c r="D92" s="13"/>
      <c r="E92" s="15"/>
      <c r="F92" s="16"/>
      <c r="G92" s="17"/>
      <c r="H92" s="17"/>
      <c r="I92" s="18"/>
      <c r="J92" s="19"/>
      <c r="K92" s="19"/>
      <c r="L92" s="20"/>
      <c r="M92" s="21"/>
    </row>
    <row r="93" spans="1:13" s="12" customFormat="1" ht="60" customHeight="1" x14ac:dyDescent="0.15">
      <c r="A93" s="13"/>
      <c r="B93" s="1"/>
      <c r="C93" s="14"/>
      <c r="D93" s="13"/>
      <c r="E93" s="15"/>
      <c r="F93" s="16"/>
      <c r="G93" s="17"/>
      <c r="H93" s="17"/>
      <c r="I93" s="18"/>
      <c r="J93" s="19"/>
      <c r="K93" s="19"/>
      <c r="L93" s="20"/>
      <c r="M93" s="21"/>
    </row>
    <row r="94" spans="1:13" s="12" customFormat="1" ht="60" customHeight="1" x14ac:dyDescent="0.15">
      <c r="A94" s="13"/>
      <c r="B94" s="1"/>
      <c r="C94" s="14"/>
      <c r="D94" s="13"/>
      <c r="E94" s="15"/>
      <c r="F94" s="16"/>
      <c r="G94" s="17"/>
      <c r="H94" s="17"/>
      <c r="I94" s="18"/>
      <c r="J94" s="19"/>
      <c r="K94" s="19"/>
      <c r="L94" s="20"/>
      <c r="M94" s="21"/>
    </row>
    <row r="95" spans="1:13" s="12" customFormat="1" ht="60" customHeight="1" x14ac:dyDescent="0.15">
      <c r="A95" s="13"/>
      <c r="B95" s="1"/>
      <c r="C95" s="14"/>
      <c r="D95" s="13"/>
      <c r="E95" s="15"/>
      <c r="F95" s="16"/>
      <c r="G95" s="17"/>
      <c r="H95" s="17"/>
      <c r="I95" s="18"/>
      <c r="J95" s="19"/>
      <c r="K95" s="19"/>
      <c r="L95" s="20"/>
      <c r="M95" s="21"/>
    </row>
    <row r="96" spans="1:13" s="12" customFormat="1" ht="60" customHeight="1" x14ac:dyDescent="0.15">
      <c r="A96" s="13"/>
      <c r="B96" s="1"/>
      <c r="C96" s="14"/>
      <c r="D96" s="13"/>
      <c r="E96" s="15"/>
      <c r="F96" s="16"/>
      <c r="G96" s="17"/>
      <c r="H96" s="17"/>
      <c r="I96" s="18"/>
      <c r="J96" s="19"/>
      <c r="K96" s="19"/>
      <c r="L96" s="20"/>
      <c r="M96" s="21"/>
    </row>
    <row r="97" spans="1:15" s="12" customFormat="1" ht="60" customHeight="1" x14ac:dyDescent="0.15">
      <c r="A97" s="13"/>
      <c r="B97" s="1"/>
      <c r="C97" s="14"/>
      <c r="D97" s="13"/>
      <c r="E97" s="15"/>
      <c r="F97" s="16"/>
      <c r="G97" s="17"/>
      <c r="H97" s="17"/>
      <c r="I97" s="18"/>
      <c r="J97" s="19"/>
      <c r="K97" s="19"/>
      <c r="L97" s="20"/>
      <c r="M97" s="21"/>
    </row>
    <row r="98" spans="1:15" s="12" customFormat="1" ht="60" customHeight="1" x14ac:dyDescent="0.15">
      <c r="A98" s="13"/>
      <c r="B98" s="1"/>
      <c r="C98" s="14"/>
      <c r="D98" s="13"/>
      <c r="E98" s="15"/>
      <c r="F98" s="16"/>
      <c r="G98" s="17"/>
      <c r="H98" s="17"/>
      <c r="I98" s="18"/>
      <c r="J98" s="19"/>
      <c r="K98" s="19"/>
      <c r="L98" s="20"/>
      <c r="M98" s="21"/>
    </row>
    <row r="99" spans="1:15" s="12" customFormat="1" ht="60" customHeight="1" x14ac:dyDescent="0.15">
      <c r="A99" s="13"/>
      <c r="B99" s="1"/>
      <c r="C99" s="14"/>
      <c r="D99" s="13"/>
      <c r="E99" s="15"/>
      <c r="F99" s="16"/>
      <c r="G99" s="17"/>
      <c r="H99" s="17"/>
      <c r="I99" s="18"/>
      <c r="J99" s="19"/>
      <c r="K99" s="19"/>
      <c r="L99" s="20"/>
      <c r="M99" s="21"/>
    </row>
    <row r="100" spans="1:15" s="12" customFormat="1" ht="60" customHeight="1" x14ac:dyDescent="0.15">
      <c r="A100" s="13"/>
      <c r="B100" s="1"/>
      <c r="C100" s="14"/>
      <c r="D100" s="13"/>
      <c r="E100" s="15"/>
      <c r="F100" s="16"/>
      <c r="G100" s="17"/>
      <c r="H100" s="17"/>
      <c r="I100" s="18"/>
      <c r="J100" s="19"/>
      <c r="K100" s="19"/>
      <c r="L100" s="20"/>
      <c r="M100" s="21"/>
    </row>
    <row r="101" spans="1:15" s="12" customFormat="1" ht="60" customHeight="1" x14ac:dyDescent="0.15">
      <c r="A101" s="13"/>
      <c r="B101" s="1"/>
      <c r="C101" s="14"/>
      <c r="D101" s="13"/>
      <c r="E101" s="15"/>
      <c r="F101" s="16"/>
      <c r="G101" s="17"/>
      <c r="H101" s="17"/>
      <c r="I101" s="18"/>
      <c r="J101" s="19"/>
      <c r="K101" s="19"/>
      <c r="L101" s="20"/>
      <c r="M101" s="21"/>
    </row>
    <row r="102" spans="1:15" s="12" customFormat="1" ht="60" customHeight="1" x14ac:dyDescent="0.15">
      <c r="A102" s="13"/>
      <c r="B102" s="1"/>
      <c r="C102" s="14"/>
      <c r="D102" s="13"/>
      <c r="E102" s="15"/>
      <c r="F102" s="16"/>
      <c r="G102" s="17"/>
      <c r="H102" s="17"/>
      <c r="I102" s="18"/>
      <c r="J102" s="19"/>
      <c r="K102" s="19"/>
      <c r="L102" s="20"/>
      <c r="M102" s="21"/>
    </row>
    <row r="103" spans="1:15" s="12" customFormat="1" ht="60" customHeight="1" x14ac:dyDescent="0.15">
      <c r="A103" s="13"/>
      <c r="B103" s="1"/>
      <c r="C103" s="14"/>
      <c r="D103" s="13"/>
      <c r="E103" s="15"/>
      <c r="F103" s="16"/>
      <c r="G103" s="17"/>
      <c r="H103" s="17"/>
      <c r="I103" s="18"/>
      <c r="J103" s="19"/>
      <c r="K103" s="19"/>
      <c r="L103" s="20"/>
      <c r="M103" s="21"/>
    </row>
    <row r="104" spans="1:15" s="22" customFormat="1" ht="60" customHeight="1" x14ac:dyDescent="0.15">
      <c r="A104" s="13"/>
      <c r="B104" s="1"/>
      <c r="C104" s="14"/>
      <c r="D104" s="13"/>
      <c r="E104" s="15"/>
      <c r="F104" s="16"/>
      <c r="G104" s="17"/>
      <c r="H104" s="17"/>
      <c r="I104" s="18"/>
      <c r="J104" s="19"/>
      <c r="K104" s="19"/>
      <c r="L104" s="20"/>
      <c r="M104" s="21"/>
      <c r="N104" s="12"/>
      <c r="O104" s="12"/>
    </row>
    <row r="105" spans="1:15" s="22" customFormat="1" ht="60" customHeight="1" x14ac:dyDescent="0.15">
      <c r="A105" s="13"/>
      <c r="B105" s="1"/>
      <c r="C105" s="14"/>
      <c r="D105" s="13"/>
      <c r="E105" s="15"/>
      <c r="F105" s="16"/>
      <c r="G105" s="17"/>
      <c r="H105" s="17"/>
      <c r="I105" s="18"/>
      <c r="J105" s="19"/>
      <c r="K105" s="19"/>
      <c r="L105" s="20"/>
      <c r="M105" s="21"/>
      <c r="N105" s="12"/>
      <c r="O105" s="12"/>
    </row>
    <row r="106" spans="1:15" s="22" customFormat="1" ht="60" customHeight="1" x14ac:dyDescent="0.15">
      <c r="A106" s="13"/>
      <c r="B106" s="1"/>
      <c r="C106" s="14"/>
      <c r="D106" s="13"/>
      <c r="E106" s="15"/>
      <c r="F106" s="16"/>
      <c r="G106" s="17"/>
      <c r="H106" s="17"/>
      <c r="I106" s="18"/>
      <c r="J106" s="19"/>
      <c r="K106" s="19"/>
      <c r="L106" s="20"/>
      <c r="M106" s="21"/>
      <c r="N106" s="12"/>
      <c r="O106" s="12"/>
    </row>
    <row r="107" spans="1:15" s="22" customFormat="1" ht="60" customHeight="1" x14ac:dyDescent="0.15">
      <c r="A107" s="13"/>
      <c r="B107" s="1"/>
      <c r="C107" s="14"/>
      <c r="D107" s="13"/>
      <c r="E107" s="15"/>
      <c r="F107" s="16"/>
      <c r="G107" s="17"/>
      <c r="H107" s="17"/>
      <c r="I107" s="18"/>
      <c r="J107" s="19"/>
      <c r="K107" s="19"/>
      <c r="L107" s="20"/>
      <c r="M107" s="21"/>
      <c r="N107" s="12"/>
      <c r="O107" s="12"/>
    </row>
    <row r="108" spans="1:15" s="22" customFormat="1" ht="60" customHeight="1" x14ac:dyDescent="0.15">
      <c r="A108" s="13"/>
      <c r="B108" s="1"/>
      <c r="C108" s="14"/>
      <c r="D108" s="13"/>
      <c r="E108" s="15"/>
      <c r="F108" s="16"/>
      <c r="G108" s="17"/>
      <c r="H108" s="17"/>
      <c r="I108" s="18"/>
      <c r="J108" s="19"/>
      <c r="K108" s="19"/>
      <c r="L108" s="20"/>
      <c r="M108" s="21"/>
      <c r="N108" s="12"/>
      <c r="O108" s="12"/>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topLeftCell="A4" zoomScale="80" zoomScaleNormal="100" zoomScaleSheetLayoutView="80" workbookViewId="0">
      <selection activeCell="D8" sqref="D8"/>
    </sheetView>
  </sheetViews>
  <sheetFormatPr defaultColWidth="9" defaultRowHeight="13.5" x14ac:dyDescent="0.15"/>
  <cols>
    <col min="1" max="1" width="30.625" style="2" customWidth="1"/>
    <col min="2" max="2" width="20.625" style="3" customWidth="1"/>
    <col min="3" max="3" width="14.375" style="4" customWidth="1"/>
    <col min="4" max="4" width="20.625" style="5" customWidth="1"/>
    <col min="5" max="5" width="14.625" style="5" customWidth="1"/>
    <col min="6" max="6" width="18.875" style="40" customWidth="1"/>
    <col min="7" max="7" width="13.625" style="6" customWidth="1"/>
    <col min="8" max="8" width="13.625" style="4" customWidth="1"/>
    <col min="9" max="9" width="7.625" style="41" customWidth="1"/>
    <col min="10" max="10" width="8.375" style="5" customWidth="1"/>
    <col min="11" max="12" width="8.125" style="5" customWidth="1"/>
    <col min="13" max="13" width="8.125" style="7" customWidth="1"/>
    <col min="14" max="14" width="11.5" style="5" customWidth="1"/>
    <col min="15" max="15" width="9" style="2"/>
    <col min="16" max="16" width="11.25" style="2" customWidth="1"/>
    <col min="17" max="16384" width="9" style="2"/>
  </cols>
  <sheetData>
    <row r="1" spans="1:16" ht="27.75" customHeight="1" x14ac:dyDescent="0.15">
      <c r="A1" s="47" t="s">
        <v>16</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15" customHeight="1" x14ac:dyDescent="0.15">
      <c r="A4" s="45" t="s">
        <v>17</v>
      </c>
      <c r="B4" s="45" t="s">
        <v>18</v>
      </c>
      <c r="C4" s="45" t="s">
        <v>19</v>
      </c>
      <c r="D4" s="45" t="s">
        <v>20</v>
      </c>
      <c r="E4" s="49" t="s">
        <v>21</v>
      </c>
      <c r="F4" s="56" t="s">
        <v>22</v>
      </c>
      <c r="G4" s="51" t="s">
        <v>23</v>
      </c>
      <c r="H4" s="45" t="s">
        <v>24</v>
      </c>
      <c r="I4" s="52" t="s">
        <v>25</v>
      </c>
      <c r="J4" s="53" t="s">
        <v>26</v>
      </c>
      <c r="K4" s="54" t="s">
        <v>27</v>
      </c>
      <c r="L4" s="54"/>
      <c r="M4" s="54"/>
      <c r="N4" s="49" t="s">
        <v>30</v>
      </c>
      <c r="O4" s="23"/>
      <c r="P4" s="23"/>
    </row>
    <row r="5" spans="1:16" s="12" customFormat="1" ht="37.5" customHeight="1" x14ac:dyDescent="0.15">
      <c r="A5" s="45"/>
      <c r="B5" s="45"/>
      <c r="C5" s="45"/>
      <c r="D5" s="45"/>
      <c r="E5" s="50"/>
      <c r="F5" s="56"/>
      <c r="G5" s="51"/>
      <c r="H5" s="45"/>
      <c r="I5" s="52"/>
      <c r="J5" s="53"/>
      <c r="K5" s="30" t="s">
        <v>28</v>
      </c>
      <c r="L5" s="30" t="s">
        <v>29</v>
      </c>
      <c r="M5" s="43" t="s">
        <v>13</v>
      </c>
      <c r="N5" s="50"/>
      <c r="O5" s="31"/>
      <c r="P5" s="31"/>
    </row>
    <row r="6" spans="1:16" s="12" customFormat="1" ht="60" customHeight="1" x14ac:dyDescent="0.15">
      <c r="A6" s="13"/>
      <c r="B6" s="1"/>
      <c r="C6" s="44"/>
      <c r="D6" s="13"/>
      <c r="E6" s="15"/>
      <c r="F6" s="16"/>
      <c r="G6" s="17"/>
      <c r="H6" s="17"/>
      <c r="I6" s="19"/>
      <c r="J6" s="33"/>
      <c r="K6" s="19"/>
      <c r="L6" s="19"/>
      <c r="M6" s="20"/>
      <c r="N6" s="21"/>
      <c r="O6" s="31"/>
      <c r="P6" s="31"/>
    </row>
    <row r="7" spans="1:16" s="12" customFormat="1" ht="60" customHeight="1" x14ac:dyDescent="0.15">
      <c r="A7" s="13"/>
      <c r="B7" s="1"/>
      <c r="C7" s="44"/>
      <c r="D7" s="13"/>
      <c r="E7" s="15"/>
      <c r="F7" s="16"/>
      <c r="G7" s="17"/>
      <c r="H7" s="17"/>
      <c r="I7" s="19"/>
      <c r="J7" s="33"/>
      <c r="K7" s="19"/>
      <c r="L7" s="19"/>
      <c r="M7" s="20"/>
      <c r="N7" s="21"/>
      <c r="O7" s="31"/>
      <c r="P7" s="31"/>
    </row>
    <row r="8" spans="1:16" s="12" customFormat="1" ht="60" customHeight="1" x14ac:dyDescent="0.15">
      <c r="A8" s="13"/>
      <c r="B8" s="1"/>
      <c r="C8" s="44"/>
      <c r="D8" s="13"/>
      <c r="E8" s="15"/>
      <c r="F8" s="16"/>
      <c r="G8" s="17"/>
      <c r="H8" s="17"/>
      <c r="I8" s="19"/>
      <c r="J8" s="33"/>
      <c r="K8" s="19"/>
      <c r="L8" s="19"/>
      <c r="M8" s="20"/>
      <c r="N8" s="21"/>
      <c r="O8" s="31"/>
      <c r="P8" s="31"/>
    </row>
    <row r="9" spans="1:16" s="12" customFormat="1" ht="60" customHeight="1" x14ac:dyDescent="0.15">
      <c r="A9" s="13"/>
      <c r="B9" s="1"/>
      <c r="C9" s="44"/>
      <c r="D9" s="13"/>
      <c r="E9" s="15"/>
      <c r="F9" s="16"/>
      <c r="G9" s="17"/>
      <c r="H9" s="17"/>
      <c r="I9" s="19"/>
      <c r="J9" s="33"/>
      <c r="K9" s="19"/>
      <c r="L9" s="19"/>
      <c r="M9" s="20"/>
      <c r="N9" s="21"/>
      <c r="O9" s="31"/>
      <c r="P9" s="31"/>
    </row>
    <row r="10" spans="1:16" s="12" customFormat="1" ht="60" customHeight="1" x14ac:dyDescent="0.15">
      <c r="A10" s="13"/>
      <c r="B10" s="1"/>
      <c r="C10" s="44"/>
      <c r="D10" s="13"/>
      <c r="E10" s="15"/>
      <c r="F10" s="16"/>
      <c r="G10" s="17"/>
      <c r="H10" s="17"/>
      <c r="I10" s="19"/>
      <c r="J10" s="33"/>
      <c r="K10" s="19"/>
      <c r="L10" s="19"/>
      <c r="M10" s="20"/>
      <c r="N10" s="21"/>
      <c r="O10" s="31"/>
      <c r="P10" s="31"/>
    </row>
    <row r="11" spans="1:16" s="12" customFormat="1" ht="60" customHeight="1" x14ac:dyDescent="0.15">
      <c r="A11" s="13"/>
      <c r="B11" s="1"/>
      <c r="C11" s="44"/>
      <c r="D11" s="13"/>
      <c r="E11" s="15"/>
      <c r="F11" s="16"/>
      <c r="G11" s="17"/>
      <c r="H11" s="17"/>
      <c r="I11" s="19"/>
      <c r="J11" s="33"/>
      <c r="K11" s="19"/>
      <c r="L11" s="19"/>
      <c r="M11" s="20"/>
      <c r="N11" s="21"/>
      <c r="O11" s="31"/>
      <c r="P11" s="31"/>
    </row>
    <row r="12" spans="1:16" s="12" customFormat="1" ht="60" customHeight="1" x14ac:dyDescent="0.15">
      <c r="A12" s="13"/>
      <c r="B12" s="1"/>
      <c r="C12" s="44"/>
      <c r="D12" s="13"/>
      <c r="E12" s="15"/>
      <c r="F12" s="16"/>
      <c r="G12" s="17"/>
      <c r="H12" s="17"/>
      <c r="I12" s="19"/>
      <c r="J12" s="33"/>
      <c r="K12" s="19"/>
      <c r="L12" s="19"/>
      <c r="M12" s="20"/>
      <c r="N12" s="21"/>
      <c r="O12" s="31"/>
      <c r="P12" s="31"/>
    </row>
    <row r="13" spans="1:16" s="12" customFormat="1" ht="60" customHeight="1" x14ac:dyDescent="0.15">
      <c r="A13" s="13"/>
      <c r="B13" s="1"/>
      <c r="C13" s="44"/>
      <c r="D13" s="13"/>
      <c r="E13" s="15"/>
      <c r="F13" s="16"/>
      <c r="G13" s="17"/>
      <c r="H13" s="17"/>
      <c r="I13" s="19"/>
      <c r="J13" s="33"/>
      <c r="K13" s="19"/>
      <c r="L13" s="19"/>
      <c r="M13" s="20"/>
      <c r="N13" s="21"/>
      <c r="O13" s="31"/>
      <c r="P13" s="31"/>
    </row>
    <row r="14" spans="1:16" s="12" customFormat="1" ht="60" customHeight="1" x14ac:dyDescent="0.15">
      <c r="A14" s="13"/>
      <c r="B14" s="1"/>
      <c r="C14" s="44"/>
      <c r="D14" s="13"/>
      <c r="E14" s="15"/>
      <c r="F14" s="16"/>
      <c r="G14" s="17"/>
      <c r="H14" s="17"/>
      <c r="I14" s="19"/>
      <c r="J14" s="33"/>
      <c r="K14" s="19"/>
      <c r="L14" s="19"/>
      <c r="M14" s="20"/>
      <c r="N14" s="21"/>
      <c r="O14" s="31"/>
      <c r="P14" s="31"/>
    </row>
    <row r="15" spans="1:16" s="12" customFormat="1" ht="60" customHeight="1" x14ac:dyDescent="0.15">
      <c r="A15" s="13"/>
      <c r="B15" s="1"/>
      <c r="C15" s="44"/>
      <c r="D15" s="13"/>
      <c r="E15" s="15"/>
      <c r="F15" s="16"/>
      <c r="G15" s="17"/>
      <c r="H15" s="17"/>
      <c r="I15" s="19"/>
      <c r="J15" s="33"/>
      <c r="K15" s="19"/>
      <c r="L15" s="19"/>
      <c r="M15" s="20"/>
      <c r="N15" s="21"/>
      <c r="O15" s="31"/>
      <c r="P15" s="31"/>
    </row>
    <row r="16" spans="1:16" s="12" customFormat="1" ht="67.5" customHeight="1" x14ac:dyDescent="0.15">
      <c r="A16" s="13"/>
      <c r="B16" s="1"/>
      <c r="C16" s="44"/>
      <c r="D16" s="13"/>
      <c r="E16" s="15"/>
      <c r="F16" s="16"/>
      <c r="G16" s="17"/>
      <c r="H16" s="17"/>
      <c r="I16" s="19"/>
      <c r="J16" s="33"/>
      <c r="K16" s="19"/>
      <c r="L16" s="19"/>
      <c r="M16" s="20"/>
      <c r="N16" s="21"/>
      <c r="O16" s="31"/>
      <c r="P16" s="31"/>
    </row>
    <row r="17" spans="1:16" s="12" customFormat="1" ht="60" customHeight="1" x14ac:dyDescent="0.15">
      <c r="A17" s="13"/>
      <c r="B17" s="1"/>
      <c r="C17" s="44"/>
      <c r="D17" s="13"/>
      <c r="E17" s="15"/>
      <c r="F17" s="16"/>
      <c r="G17" s="17"/>
      <c r="H17" s="17"/>
      <c r="I17" s="19"/>
      <c r="J17" s="33"/>
      <c r="K17" s="19"/>
      <c r="L17" s="19"/>
      <c r="M17" s="20"/>
      <c r="N17" s="21"/>
      <c r="O17" s="31"/>
      <c r="P17" s="31"/>
    </row>
    <row r="18" spans="1:16" s="12" customFormat="1" ht="60" customHeight="1" x14ac:dyDescent="0.15">
      <c r="A18" s="13"/>
      <c r="B18" s="1"/>
      <c r="C18" s="44"/>
      <c r="D18" s="13"/>
      <c r="E18" s="15"/>
      <c r="F18" s="16"/>
      <c r="G18" s="17"/>
      <c r="H18" s="17"/>
      <c r="I18" s="19"/>
      <c r="J18" s="33"/>
      <c r="K18" s="19"/>
      <c r="L18" s="19"/>
      <c r="M18" s="20"/>
      <c r="N18" s="21"/>
      <c r="O18" s="31"/>
      <c r="P18" s="31"/>
    </row>
    <row r="19" spans="1:16" s="12" customFormat="1" ht="60" customHeight="1" x14ac:dyDescent="0.15">
      <c r="A19" s="13"/>
      <c r="B19" s="1"/>
      <c r="C19" s="44"/>
      <c r="D19" s="13"/>
      <c r="E19" s="15"/>
      <c r="F19" s="16"/>
      <c r="G19" s="17"/>
      <c r="H19" s="17"/>
      <c r="I19" s="19"/>
      <c r="J19" s="33"/>
      <c r="K19" s="19"/>
      <c r="L19" s="19"/>
      <c r="M19" s="20"/>
      <c r="N19" s="21"/>
      <c r="O19" s="31"/>
      <c r="P19" s="31"/>
    </row>
    <row r="20" spans="1:16" s="12" customFormat="1" ht="60" customHeight="1" x14ac:dyDescent="0.15">
      <c r="A20" s="13"/>
      <c r="B20" s="1"/>
      <c r="C20" s="44"/>
      <c r="D20" s="13"/>
      <c r="E20" s="15"/>
      <c r="F20" s="16"/>
      <c r="G20" s="17"/>
      <c r="H20" s="17"/>
      <c r="I20" s="19"/>
      <c r="J20" s="33"/>
      <c r="K20" s="19"/>
      <c r="L20" s="19"/>
      <c r="M20" s="20"/>
      <c r="N20" s="21"/>
      <c r="O20" s="31"/>
      <c r="P20" s="31"/>
    </row>
    <row r="21" spans="1:16" s="12" customFormat="1" ht="60" customHeight="1" x14ac:dyDescent="0.15">
      <c r="A21" s="13"/>
      <c r="B21" s="1"/>
      <c r="C21" s="44"/>
      <c r="D21" s="13"/>
      <c r="E21" s="15"/>
      <c r="F21" s="16"/>
      <c r="G21" s="17"/>
      <c r="H21" s="17"/>
      <c r="I21" s="19"/>
      <c r="J21" s="33"/>
      <c r="K21" s="19"/>
      <c r="L21" s="19"/>
      <c r="M21" s="20"/>
      <c r="N21" s="21"/>
      <c r="O21" s="31"/>
      <c r="P21" s="31"/>
    </row>
    <row r="22" spans="1:16" s="12" customFormat="1" ht="60" customHeight="1" x14ac:dyDescent="0.15">
      <c r="A22" s="13"/>
      <c r="B22" s="1"/>
      <c r="C22" s="44"/>
      <c r="D22" s="13"/>
      <c r="E22" s="15"/>
      <c r="F22" s="16"/>
      <c r="G22" s="17"/>
      <c r="H22" s="17"/>
      <c r="I22" s="19"/>
      <c r="J22" s="33"/>
      <c r="K22" s="19"/>
      <c r="L22" s="19"/>
      <c r="M22" s="20"/>
      <c r="N22" s="21"/>
      <c r="O22" s="31"/>
      <c r="P22" s="31"/>
    </row>
    <row r="23" spans="1:16" s="12" customFormat="1" ht="60" customHeight="1" x14ac:dyDescent="0.15">
      <c r="A23" s="13"/>
      <c r="B23" s="1"/>
      <c r="C23" s="44"/>
      <c r="D23" s="13"/>
      <c r="E23" s="15"/>
      <c r="F23" s="16"/>
      <c r="G23" s="17"/>
      <c r="H23" s="17"/>
      <c r="I23" s="19"/>
      <c r="J23" s="33"/>
      <c r="K23" s="19"/>
      <c r="L23" s="19"/>
      <c r="M23" s="20"/>
      <c r="N23" s="21"/>
      <c r="O23" s="31"/>
      <c r="P23" s="31"/>
    </row>
    <row r="24" spans="1:16" s="12" customFormat="1" ht="60" customHeight="1" x14ac:dyDescent="0.15">
      <c r="A24" s="13"/>
      <c r="B24" s="1"/>
      <c r="C24" s="44"/>
      <c r="D24" s="13"/>
      <c r="E24" s="15"/>
      <c r="F24" s="16"/>
      <c r="G24" s="17"/>
      <c r="H24" s="17"/>
      <c r="I24" s="19"/>
      <c r="J24" s="33"/>
      <c r="K24" s="19"/>
      <c r="L24" s="19"/>
      <c r="M24" s="20"/>
      <c r="N24" s="21"/>
      <c r="O24" s="31"/>
      <c r="P24" s="31"/>
    </row>
    <row r="25" spans="1:16" s="12" customFormat="1" ht="60" customHeight="1" x14ac:dyDescent="0.15">
      <c r="A25" s="13"/>
      <c r="B25" s="1"/>
      <c r="C25" s="44"/>
      <c r="D25" s="13"/>
      <c r="E25" s="15"/>
      <c r="F25" s="16"/>
      <c r="G25" s="17"/>
      <c r="H25" s="17"/>
      <c r="I25" s="19"/>
      <c r="J25" s="33"/>
      <c r="K25" s="19"/>
      <c r="L25" s="19"/>
      <c r="M25" s="20"/>
      <c r="N25" s="21"/>
      <c r="O25" s="31"/>
      <c r="P25" s="31"/>
    </row>
    <row r="26" spans="1:16" s="12" customFormat="1" ht="60" customHeight="1" x14ac:dyDescent="0.15">
      <c r="A26" s="13"/>
      <c r="B26" s="1"/>
      <c r="C26" s="44"/>
      <c r="D26" s="13"/>
      <c r="E26" s="15"/>
      <c r="F26" s="16"/>
      <c r="G26" s="17"/>
      <c r="H26" s="17"/>
      <c r="I26" s="19"/>
      <c r="J26" s="33"/>
      <c r="K26" s="19"/>
      <c r="L26" s="19"/>
      <c r="M26" s="20"/>
      <c r="N26" s="21"/>
      <c r="O26" s="31"/>
      <c r="P26" s="31"/>
    </row>
    <row r="27" spans="1:16" s="12" customFormat="1" ht="60" customHeight="1" x14ac:dyDescent="0.15">
      <c r="A27" s="13"/>
      <c r="B27" s="1"/>
      <c r="C27" s="44"/>
      <c r="D27" s="13"/>
      <c r="E27" s="15"/>
      <c r="F27" s="16"/>
      <c r="G27" s="17"/>
      <c r="H27" s="17"/>
      <c r="I27" s="19"/>
      <c r="J27" s="33"/>
      <c r="K27" s="19"/>
      <c r="L27" s="19"/>
      <c r="M27" s="20"/>
      <c r="N27" s="21"/>
      <c r="O27" s="31"/>
      <c r="P27" s="31"/>
    </row>
    <row r="28" spans="1:16" s="12" customFormat="1" ht="60" customHeight="1" x14ac:dyDescent="0.15">
      <c r="A28" s="13"/>
      <c r="B28" s="1"/>
      <c r="C28" s="44"/>
      <c r="D28" s="13"/>
      <c r="E28" s="15"/>
      <c r="F28" s="16"/>
      <c r="G28" s="17"/>
      <c r="H28" s="17"/>
      <c r="I28" s="19"/>
      <c r="J28" s="33"/>
      <c r="K28" s="19"/>
      <c r="L28" s="19"/>
      <c r="M28" s="20"/>
      <c r="N28" s="21"/>
      <c r="O28" s="31"/>
      <c r="P28" s="31"/>
    </row>
    <row r="29" spans="1:16" s="12" customFormat="1" ht="60" customHeight="1" x14ac:dyDescent="0.15">
      <c r="A29" s="13"/>
      <c r="B29" s="1"/>
      <c r="C29" s="44"/>
      <c r="D29" s="13"/>
      <c r="E29" s="15"/>
      <c r="F29" s="16"/>
      <c r="G29" s="17"/>
      <c r="H29" s="17"/>
      <c r="I29" s="19"/>
      <c r="J29" s="33"/>
      <c r="K29" s="19"/>
      <c r="L29" s="19"/>
      <c r="M29" s="20"/>
      <c r="N29" s="21"/>
      <c r="O29" s="31"/>
      <c r="P29" s="31"/>
    </row>
    <row r="30" spans="1:16" s="12" customFormat="1" ht="67.5" customHeight="1" x14ac:dyDescent="0.15">
      <c r="A30" s="13"/>
      <c r="B30" s="1"/>
      <c r="C30" s="44"/>
      <c r="D30" s="13"/>
      <c r="E30" s="15"/>
      <c r="F30" s="16"/>
      <c r="G30" s="17"/>
      <c r="H30" s="17"/>
      <c r="I30" s="19"/>
      <c r="J30" s="33"/>
      <c r="K30" s="19"/>
      <c r="L30" s="19"/>
      <c r="M30" s="20"/>
      <c r="N30" s="21"/>
      <c r="O30" s="31"/>
      <c r="P30" s="31"/>
    </row>
    <row r="31" spans="1:16" s="12" customFormat="1" ht="60" customHeight="1" x14ac:dyDescent="0.15">
      <c r="A31" s="13"/>
      <c r="B31" s="1"/>
      <c r="C31" s="44"/>
      <c r="D31" s="13"/>
      <c r="E31" s="15"/>
      <c r="F31" s="16"/>
      <c r="G31" s="17"/>
      <c r="H31" s="17"/>
      <c r="I31" s="19"/>
      <c r="J31" s="33"/>
      <c r="K31" s="19"/>
      <c r="L31" s="19"/>
      <c r="M31" s="20"/>
      <c r="N31" s="21"/>
      <c r="O31" s="31"/>
      <c r="P31" s="31"/>
    </row>
    <row r="32" spans="1:16" s="12" customFormat="1" ht="60" customHeight="1" x14ac:dyDescent="0.15">
      <c r="A32" s="13"/>
      <c r="B32" s="1"/>
      <c r="C32" s="44"/>
      <c r="D32" s="13"/>
      <c r="E32" s="15"/>
      <c r="F32" s="16"/>
      <c r="G32" s="17"/>
      <c r="H32" s="17"/>
      <c r="I32" s="19"/>
      <c r="J32" s="33"/>
      <c r="K32" s="19"/>
      <c r="L32" s="19"/>
      <c r="M32" s="20"/>
      <c r="N32" s="21"/>
      <c r="O32" s="31"/>
      <c r="P32" s="31"/>
    </row>
    <row r="33" spans="1:16" s="12" customFormat="1" ht="60" customHeight="1" x14ac:dyDescent="0.15">
      <c r="A33" s="13"/>
      <c r="B33" s="1"/>
      <c r="C33" s="44"/>
      <c r="D33" s="13"/>
      <c r="E33" s="15"/>
      <c r="F33" s="16"/>
      <c r="G33" s="17"/>
      <c r="H33" s="17"/>
      <c r="I33" s="19"/>
      <c r="J33" s="33"/>
      <c r="K33" s="19"/>
      <c r="L33" s="19"/>
      <c r="M33" s="20"/>
      <c r="N33" s="21"/>
      <c r="O33" s="31"/>
      <c r="P33" s="31"/>
    </row>
    <row r="34" spans="1:16" s="12" customFormat="1" ht="67.5" customHeight="1" x14ac:dyDescent="0.15">
      <c r="A34" s="13"/>
      <c r="B34" s="1"/>
      <c r="C34" s="44"/>
      <c r="D34" s="13"/>
      <c r="E34" s="15"/>
      <c r="F34" s="16"/>
      <c r="G34" s="17"/>
      <c r="H34" s="17"/>
      <c r="I34" s="19"/>
      <c r="J34" s="33"/>
      <c r="K34" s="19"/>
      <c r="L34" s="19"/>
      <c r="M34" s="20"/>
      <c r="N34" s="21"/>
      <c r="O34" s="31"/>
      <c r="P34" s="31"/>
    </row>
    <row r="35" spans="1:16" s="12" customFormat="1" ht="67.5" customHeight="1" x14ac:dyDescent="0.15">
      <c r="A35" s="13"/>
      <c r="B35" s="1"/>
      <c r="C35" s="44"/>
      <c r="D35" s="13"/>
      <c r="E35" s="15"/>
      <c r="F35" s="16"/>
      <c r="G35" s="17"/>
      <c r="H35" s="17"/>
      <c r="I35" s="19"/>
      <c r="J35" s="33"/>
      <c r="K35" s="19"/>
      <c r="L35" s="19"/>
      <c r="M35" s="20"/>
      <c r="N35" s="21"/>
      <c r="O35" s="31"/>
      <c r="P35" s="31"/>
    </row>
    <row r="36" spans="1:16" s="12" customFormat="1" ht="67.5" customHeight="1" x14ac:dyDescent="0.15">
      <c r="A36" s="13"/>
      <c r="B36" s="1"/>
      <c r="C36" s="44"/>
      <c r="D36" s="13"/>
      <c r="E36" s="15"/>
      <c r="F36" s="16"/>
      <c r="G36" s="17"/>
      <c r="H36" s="17"/>
      <c r="I36" s="19"/>
      <c r="J36" s="33"/>
      <c r="K36" s="19"/>
      <c r="L36" s="19"/>
      <c r="M36" s="20"/>
      <c r="N36" s="21"/>
      <c r="O36" s="31"/>
      <c r="P36" s="31"/>
    </row>
    <row r="37" spans="1:16" s="12" customFormat="1" ht="67.5" customHeight="1" x14ac:dyDescent="0.15">
      <c r="A37" s="13"/>
      <c r="B37" s="1"/>
      <c r="C37" s="44"/>
      <c r="D37" s="13"/>
      <c r="E37" s="15"/>
      <c r="F37" s="16"/>
      <c r="G37" s="17"/>
      <c r="H37" s="17"/>
      <c r="I37" s="19"/>
      <c r="J37" s="33"/>
      <c r="K37" s="19"/>
      <c r="L37" s="19"/>
      <c r="M37" s="20"/>
      <c r="N37" s="21"/>
      <c r="O37" s="31"/>
      <c r="P37" s="31"/>
    </row>
    <row r="38" spans="1:16" s="12" customFormat="1" ht="67.5" customHeight="1" x14ac:dyDescent="0.15">
      <c r="A38" s="13"/>
      <c r="B38" s="1"/>
      <c r="C38" s="44"/>
      <c r="D38" s="13"/>
      <c r="E38" s="15"/>
      <c r="F38" s="16"/>
      <c r="G38" s="17"/>
      <c r="H38" s="17"/>
      <c r="I38" s="19"/>
      <c r="J38" s="33"/>
      <c r="K38" s="19"/>
      <c r="L38" s="19"/>
      <c r="M38" s="20"/>
      <c r="N38" s="21"/>
      <c r="O38" s="31"/>
      <c r="P38" s="31"/>
    </row>
    <row r="39" spans="1:16" s="12" customFormat="1" ht="67.5" customHeight="1" x14ac:dyDescent="0.15">
      <c r="A39" s="13"/>
      <c r="B39" s="1"/>
      <c r="C39" s="44"/>
      <c r="D39" s="13"/>
      <c r="E39" s="15"/>
      <c r="F39" s="16"/>
      <c r="G39" s="17"/>
      <c r="H39" s="17"/>
      <c r="I39" s="19"/>
      <c r="J39" s="33"/>
      <c r="K39" s="19"/>
      <c r="L39" s="19"/>
      <c r="M39" s="20"/>
      <c r="N39" s="21"/>
      <c r="O39" s="31"/>
      <c r="P39" s="31"/>
    </row>
    <row r="40" spans="1:16" s="12" customFormat="1" ht="67.5" customHeight="1" x14ac:dyDescent="0.15">
      <c r="A40" s="13"/>
      <c r="B40" s="1"/>
      <c r="C40" s="44"/>
      <c r="D40" s="13"/>
      <c r="E40" s="15"/>
      <c r="F40" s="16"/>
      <c r="G40" s="17"/>
      <c r="H40" s="17"/>
      <c r="I40" s="19"/>
      <c r="J40" s="33"/>
      <c r="K40" s="19"/>
      <c r="L40" s="19"/>
      <c r="M40" s="20"/>
      <c r="N40" s="21"/>
      <c r="O40" s="31"/>
      <c r="P40" s="31"/>
    </row>
    <row r="41" spans="1:16" s="12" customFormat="1" ht="67.5" customHeight="1" x14ac:dyDescent="0.15">
      <c r="A41" s="13"/>
      <c r="B41" s="1"/>
      <c r="C41" s="44"/>
      <c r="D41" s="13"/>
      <c r="E41" s="15"/>
      <c r="F41" s="16"/>
      <c r="G41" s="17"/>
      <c r="H41" s="17"/>
      <c r="I41" s="19"/>
      <c r="J41" s="33"/>
      <c r="K41" s="19"/>
      <c r="L41" s="19"/>
      <c r="M41" s="20"/>
      <c r="N41" s="21"/>
      <c r="O41" s="31"/>
      <c r="P41" s="31"/>
    </row>
    <row r="42" spans="1:16" s="12" customFormat="1" ht="67.5" customHeight="1" x14ac:dyDescent="0.15">
      <c r="A42" s="13"/>
      <c r="B42" s="1"/>
      <c r="C42" s="44"/>
      <c r="D42" s="13"/>
      <c r="E42" s="15"/>
      <c r="F42" s="16"/>
      <c r="G42" s="17"/>
      <c r="H42" s="17"/>
      <c r="I42" s="19"/>
      <c r="J42" s="33"/>
      <c r="K42" s="19"/>
      <c r="L42" s="19"/>
      <c r="M42" s="20"/>
      <c r="N42" s="21"/>
      <c r="O42" s="31"/>
      <c r="P42" s="31"/>
    </row>
    <row r="43" spans="1:16" s="12" customFormat="1" ht="67.5" customHeight="1" x14ac:dyDescent="0.15">
      <c r="A43" s="13"/>
      <c r="B43" s="1"/>
      <c r="C43" s="44"/>
      <c r="D43" s="13"/>
      <c r="E43" s="15"/>
      <c r="F43" s="16"/>
      <c r="G43" s="17"/>
      <c r="H43" s="17"/>
      <c r="I43" s="19"/>
      <c r="J43" s="33"/>
      <c r="K43" s="19"/>
      <c r="L43" s="19"/>
      <c r="M43" s="20"/>
      <c r="N43" s="21"/>
      <c r="O43" s="31"/>
      <c r="P43" s="31"/>
    </row>
    <row r="44" spans="1:16" s="12" customFormat="1" ht="67.5" customHeight="1" x14ac:dyDescent="0.15">
      <c r="A44" s="13"/>
      <c r="B44" s="1"/>
      <c r="C44" s="44"/>
      <c r="D44" s="13"/>
      <c r="E44" s="15"/>
      <c r="F44" s="16"/>
      <c r="G44" s="17"/>
      <c r="H44" s="17"/>
      <c r="I44" s="19"/>
      <c r="J44" s="33"/>
      <c r="K44" s="19"/>
      <c r="L44" s="19"/>
      <c r="M44" s="20"/>
      <c r="N44" s="21"/>
      <c r="O44" s="31"/>
      <c r="P44" s="31"/>
    </row>
    <row r="45" spans="1:16" s="12" customFormat="1" ht="67.5" customHeight="1" x14ac:dyDescent="0.15">
      <c r="A45" s="13"/>
      <c r="B45" s="1"/>
      <c r="C45" s="44"/>
      <c r="D45" s="13"/>
      <c r="E45" s="15"/>
      <c r="F45" s="16"/>
      <c r="G45" s="17"/>
      <c r="H45" s="17"/>
      <c r="I45" s="19"/>
      <c r="J45" s="33"/>
      <c r="K45" s="19"/>
      <c r="L45" s="19"/>
      <c r="M45" s="20"/>
      <c r="N45" s="21"/>
      <c r="O45" s="31"/>
      <c r="P45" s="31"/>
    </row>
    <row r="46" spans="1:16" s="12" customFormat="1" ht="67.5" customHeight="1" x14ac:dyDescent="0.15">
      <c r="A46" s="13"/>
      <c r="B46" s="1"/>
      <c r="C46" s="44"/>
      <c r="D46" s="13"/>
      <c r="E46" s="15"/>
      <c r="F46" s="16"/>
      <c r="G46" s="17"/>
      <c r="H46" s="17"/>
      <c r="I46" s="19"/>
      <c r="J46" s="33"/>
      <c r="K46" s="19"/>
      <c r="L46" s="19"/>
      <c r="M46" s="20"/>
      <c r="N46" s="21"/>
      <c r="O46" s="31"/>
      <c r="P46" s="31"/>
    </row>
    <row r="47" spans="1:16" s="12" customFormat="1" ht="67.5" customHeight="1" x14ac:dyDescent="0.15">
      <c r="A47" s="13"/>
      <c r="B47" s="1"/>
      <c r="C47" s="44"/>
      <c r="D47" s="13"/>
      <c r="E47" s="15"/>
      <c r="F47" s="16"/>
      <c r="G47" s="17"/>
      <c r="H47" s="17"/>
      <c r="I47" s="19"/>
      <c r="J47" s="33"/>
      <c r="K47" s="19"/>
      <c r="L47" s="19"/>
      <c r="M47" s="20"/>
      <c r="N47" s="21"/>
      <c r="O47" s="31"/>
      <c r="P47" s="31"/>
    </row>
    <row r="48" spans="1:16" s="12" customFormat="1" ht="67.5" customHeight="1" x14ac:dyDescent="0.15">
      <c r="A48" s="13"/>
      <c r="B48" s="1"/>
      <c r="C48" s="44"/>
      <c r="D48" s="13"/>
      <c r="E48" s="15"/>
      <c r="F48" s="16"/>
      <c r="G48" s="17"/>
      <c r="H48" s="17"/>
      <c r="I48" s="19"/>
      <c r="J48" s="33"/>
      <c r="K48" s="19"/>
      <c r="L48" s="19"/>
      <c r="M48" s="20"/>
      <c r="N48" s="21"/>
      <c r="O48" s="31"/>
      <c r="P48" s="31"/>
    </row>
    <row r="49" spans="1:16" s="12" customFormat="1" ht="67.5" customHeight="1" x14ac:dyDescent="0.15">
      <c r="A49" s="13"/>
      <c r="B49" s="1"/>
      <c r="C49" s="44"/>
      <c r="D49" s="13"/>
      <c r="E49" s="15"/>
      <c r="F49" s="16"/>
      <c r="G49" s="17"/>
      <c r="H49" s="17"/>
      <c r="I49" s="19"/>
      <c r="J49" s="33"/>
      <c r="K49" s="19"/>
      <c r="L49" s="19"/>
      <c r="M49" s="20"/>
      <c r="N49" s="21"/>
      <c r="O49" s="31"/>
      <c r="P49" s="31"/>
    </row>
    <row r="50" spans="1:16" s="12" customFormat="1" ht="67.5" customHeight="1" x14ac:dyDescent="0.15">
      <c r="A50" s="13"/>
      <c r="B50" s="1"/>
      <c r="C50" s="44"/>
      <c r="D50" s="13"/>
      <c r="E50" s="15"/>
      <c r="F50" s="16"/>
      <c r="G50" s="17"/>
      <c r="H50" s="17"/>
      <c r="I50" s="19"/>
      <c r="J50" s="33"/>
      <c r="K50" s="19"/>
      <c r="L50" s="19"/>
      <c r="M50" s="20"/>
      <c r="N50" s="21"/>
      <c r="O50" s="31"/>
      <c r="P50" s="31"/>
    </row>
    <row r="51" spans="1:16" s="12" customFormat="1" ht="67.5" customHeight="1" x14ac:dyDescent="0.15">
      <c r="A51" s="13"/>
      <c r="B51" s="1"/>
      <c r="C51" s="44"/>
      <c r="D51" s="13"/>
      <c r="E51" s="15"/>
      <c r="F51" s="16"/>
      <c r="G51" s="17"/>
      <c r="H51" s="17"/>
      <c r="I51" s="19"/>
      <c r="J51" s="33"/>
      <c r="K51" s="19"/>
      <c r="L51" s="19"/>
      <c r="M51" s="20"/>
      <c r="N51" s="21"/>
      <c r="O51" s="31"/>
      <c r="P51" s="31"/>
    </row>
    <row r="52" spans="1:16" s="12" customFormat="1" ht="67.5" customHeight="1" x14ac:dyDescent="0.15">
      <c r="A52" s="13"/>
      <c r="B52" s="1"/>
      <c r="C52" s="44"/>
      <c r="D52" s="13"/>
      <c r="E52" s="15"/>
      <c r="F52" s="16"/>
      <c r="G52" s="17"/>
      <c r="H52" s="17"/>
      <c r="I52" s="19"/>
      <c r="J52" s="33"/>
      <c r="K52" s="19"/>
      <c r="L52" s="19"/>
      <c r="M52" s="20"/>
      <c r="N52" s="21"/>
      <c r="O52" s="31"/>
      <c r="P52" s="3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topLeftCell="A87" zoomScale="80" zoomScaleNormal="100" zoomScaleSheetLayoutView="80" workbookViewId="0">
      <selection activeCell="J9" sqref="J9"/>
    </sheetView>
  </sheetViews>
  <sheetFormatPr defaultColWidth="9" defaultRowHeight="11.25" x14ac:dyDescent="0.15"/>
  <cols>
    <col min="1" max="1" width="30.625" style="23" customWidth="1"/>
    <col min="2" max="2" width="20.625" style="24" customWidth="1"/>
    <col min="3" max="3" width="14.375" style="24" customWidth="1"/>
    <col min="4" max="4" width="20.625" style="23" customWidth="1"/>
    <col min="5" max="6" width="14.375" style="23" customWidth="1"/>
    <col min="7" max="7" width="14.625" style="35" customWidth="1"/>
    <col min="8" max="8" width="14.625" style="24" customWidth="1"/>
    <col min="9" max="9" width="7.625" style="36" customWidth="1"/>
    <col min="10" max="11" width="8.125" style="23" customWidth="1"/>
    <col min="12" max="12" width="8.125" style="37" customWidth="1"/>
    <col min="13" max="13" width="13.375" style="23" customWidth="1"/>
    <col min="14" max="16384" width="9" style="23"/>
  </cols>
  <sheetData>
    <row r="1" spans="1:13" ht="27.75" customHeight="1" x14ac:dyDescent="0.15">
      <c r="A1" s="60" t="s">
        <v>31</v>
      </c>
      <c r="B1" s="61"/>
      <c r="C1" s="61"/>
      <c r="D1" s="61"/>
      <c r="E1" s="61"/>
      <c r="F1" s="61"/>
      <c r="G1" s="62"/>
      <c r="H1" s="61"/>
      <c r="I1" s="61"/>
      <c r="J1" s="61"/>
      <c r="K1" s="61"/>
      <c r="L1" s="61"/>
      <c r="M1" s="61"/>
    </row>
    <row r="3" spans="1:13" x14ac:dyDescent="0.15">
      <c r="A3" s="27"/>
      <c r="M3" s="28"/>
    </row>
    <row r="4" spans="1:13" ht="22.15" customHeight="1" x14ac:dyDescent="0.15">
      <c r="A4" s="45" t="s">
        <v>32</v>
      </c>
      <c r="B4" s="45" t="s">
        <v>18</v>
      </c>
      <c r="C4" s="45" t="s">
        <v>19</v>
      </c>
      <c r="D4" s="45" t="s">
        <v>20</v>
      </c>
      <c r="E4" s="49" t="s">
        <v>21</v>
      </c>
      <c r="F4" s="45" t="s">
        <v>33</v>
      </c>
      <c r="G4" s="51" t="s">
        <v>23</v>
      </c>
      <c r="H4" s="45" t="s">
        <v>24</v>
      </c>
      <c r="I4" s="57" t="s">
        <v>25</v>
      </c>
      <c r="J4" s="58" t="s">
        <v>34</v>
      </c>
      <c r="K4" s="59"/>
      <c r="L4" s="59"/>
      <c r="M4" s="49" t="s">
        <v>35</v>
      </c>
    </row>
    <row r="5" spans="1:13" s="31" customFormat="1" ht="36.75" customHeight="1" x14ac:dyDescent="0.15">
      <c r="A5" s="45"/>
      <c r="B5" s="45"/>
      <c r="C5" s="45"/>
      <c r="D5" s="45"/>
      <c r="E5" s="50"/>
      <c r="F5" s="45"/>
      <c r="G5" s="51"/>
      <c r="H5" s="45"/>
      <c r="I5" s="57"/>
      <c r="J5" s="30" t="s">
        <v>28</v>
      </c>
      <c r="K5" s="30" t="s">
        <v>29</v>
      </c>
      <c r="L5" s="38" t="s">
        <v>13</v>
      </c>
      <c r="M5" s="50"/>
    </row>
    <row r="6" spans="1:13" s="31" customFormat="1" ht="78" customHeight="1" x14ac:dyDescent="0.15">
      <c r="A6" s="13" t="s">
        <v>43</v>
      </c>
      <c r="B6" s="1" t="s">
        <v>44</v>
      </c>
      <c r="C6" s="39">
        <v>44652</v>
      </c>
      <c r="D6" s="13" t="s">
        <v>45</v>
      </c>
      <c r="E6" s="15">
        <v>1040001089656</v>
      </c>
      <c r="F6" s="16" t="s">
        <v>41</v>
      </c>
      <c r="G6" s="17" t="s">
        <v>42</v>
      </c>
      <c r="H6" s="17" t="s">
        <v>46</v>
      </c>
      <c r="I6" s="18" t="s">
        <v>37</v>
      </c>
      <c r="J6" s="19" t="s">
        <v>15</v>
      </c>
      <c r="K6" s="19">
        <v>0</v>
      </c>
      <c r="L6" s="20" t="s">
        <v>15</v>
      </c>
      <c r="M6" s="21" t="s">
        <v>47</v>
      </c>
    </row>
    <row r="7" spans="1:13" s="31" customFormat="1" ht="60" customHeight="1" x14ac:dyDescent="0.15">
      <c r="A7" s="13" t="s">
        <v>48</v>
      </c>
      <c r="B7" s="1" t="s">
        <v>49</v>
      </c>
      <c r="C7" s="39">
        <v>44652</v>
      </c>
      <c r="D7" s="13" t="s">
        <v>50</v>
      </c>
      <c r="E7" s="15">
        <v>3120001031541</v>
      </c>
      <c r="F7" s="16" t="s">
        <v>41</v>
      </c>
      <c r="G7" s="17" t="s">
        <v>40</v>
      </c>
      <c r="H7" s="17" t="s">
        <v>51</v>
      </c>
      <c r="I7" s="18" t="s">
        <v>37</v>
      </c>
      <c r="J7" s="19" t="s">
        <v>15</v>
      </c>
      <c r="K7" s="19">
        <v>0</v>
      </c>
      <c r="L7" s="20" t="s">
        <v>15</v>
      </c>
      <c r="M7" s="21" t="s">
        <v>52</v>
      </c>
    </row>
    <row r="8" spans="1:13" s="31" customFormat="1" ht="60" customHeight="1" x14ac:dyDescent="0.15">
      <c r="A8" s="13" t="s">
        <v>118</v>
      </c>
      <c r="B8" s="1" t="s">
        <v>38</v>
      </c>
      <c r="C8" s="39">
        <v>44652</v>
      </c>
      <c r="D8" s="13" t="s">
        <v>119</v>
      </c>
      <c r="E8" s="15">
        <v>4011101013398</v>
      </c>
      <c r="F8" s="16" t="s">
        <v>41</v>
      </c>
      <c r="G8" s="17" t="s">
        <v>42</v>
      </c>
      <c r="H8" s="17" t="s">
        <v>120</v>
      </c>
      <c r="I8" s="18" t="s">
        <v>37</v>
      </c>
      <c r="J8" s="19" t="s">
        <v>15</v>
      </c>
      <c r="K8" s="19">
        <v>0</v>
      </c>
      <c r="L8" s="20" t="s">
        <v>15</v>
      </c>
      <c r="M8" s="21">
        <v>0</v>
      </c>
    </row>
    <row r="9" spans="1:13" s="31" customFormat="1" ht="60" customHeight="1" x14ac:dyDescent="0.15">
      <c r="A9" s="13" t="s">
        <v>121</v>
      </c>
      <c r="B9" s="1" t="s">
        <v>38</v>
      </c>
      <c r="C9" s="39">
        <v>44652</v>
      </c>
      <c r="D9" s="13" t="s">
        <v>122</v>
      </c>
      <c r="E9" s="15">
        <v>7020001055885</v>
      </c>
      <c r="F9" s="16" t="s">
        <v>41</v>
      </c>
      <c r="G9" s="17" t="s">
        <v>42</v>
      </c>
      <c r="H9" s="17" t="s">
        <v>123</v>
      </c>
      <c r="I9" s="18" t="s">
        <v>37</v>
      </c>
      <c r="J9" s="19" t="s">
        <v>15</v>
      </c>
      <c r="K9" s="19">
        <v>0</v>
      </c>
      <c r="L9" s="20" t="s">
        <v>15</v>
      </c>
      <c r="M9" s="21">
        <v>0</v>
      </c>
    </row>
    <row r="10" spans="1:13" s="31" customFormat="1" ht="60" customHeight="1" x14ac:dyDescent="0.15">
      <c r="A10" s="13" t="s">
        <v>124</v>
      </c>
      <c r="B10" s="1" t="s">
        <v>38</v>
      </c>
      <c r="C10" s="39">
        <v>44652</v>
      </c>
      <c r="D10" s="13" t="s">
        <v>125</v>
      </c>
      <c r="E10" s="15">
        <v>7010001004851</v>
      </c>
      <c r="F10" s="16" t="s">
        <v>41</v>
      </c>
      <c r="G10" s="17" t="s">
        <v>42</v>
      </c>
      <c r="H10" s="17" t="s">
        <v>126</v>
      </c>
      <c r="I10" s="18" t="s">
        <v>37</v>
      </c>
      <c r="J10" s="19" t="s">
        <v>15</v>
      </c>
      <c r="K10" s="19">
        <v>0</v>
      </c>
      <c r="L10" s="20" t="s">
        <v>15</v>
      </c>
      <c r="M10" s="21">
        <v>0</v>
      </c>
    </row>
    <row r="11" spans="1:13" s="31" customFormat="1" ht="60" customHeight="1" x14ac:dyDescent="0.15">
      <c r="A11" s="13" t="s">
        <v>127</v>
      </c>
      <c r="B11" s="1" t="s">
        <v>38</v>
      </c>
      <c r="C11" s="39">
        <v>44652</v>
      </c>
      <c r="D11" s="13" t="s">
        <v>128</v>
      </c>
      <c r="E11" s="15">
        <v>8050001025728</v>
      </c>
      <c r="F11" s="16" t="s">
        <v>41</v>
      </c>
      <c r="G11" s="17" t="s">
        <v>42</v>
      </c>
      <c r="H11" s="17" t="s">
        <v>129</v>
      </c>
      <c r="I11" s="18" t="s">
        <v>37</v>
      </c>
      <c r="J11" s="19" t="s">
        <v>15</v>
      </c>
      <c r="K11" s="19">
        <v>0</v>
      </c>
      <c r="L11" s="20" t="s">
        <v>15</v>
      </c>
      <c r="M11" s="21">
        <v>0</v>
      </c>
    </row>
    <row r="12" spans="1:13" s="31" customFormat="1" ht="60" customHeight="1" x14ac:dyDescent="0.15">
      <c r="A12" s="13" t="s">
        <v>130</v>
      </c>
      <c r="B12" s="1" t="s">
        <v>38</v>
      </c>
      <c r="C12" s="39">
        <v>44652</v>
      </c>
      <c r="D12" s="13" t="s">
        <v>131</v>
      </c>
      <c r="E12" s="15">
        <v>9110001008469</v>
      </c>
      <c r="F12" s="16" t="s">
        <v>41</v>
      </c>
      <c r="G12" s="17" t="s">
        <v>42</v>
      </c>
      <c r="H12" s="17" t="s">
        <v>132</v>
      </c>
      <c r="I12" s="18" t="s">
        <v>37</v>
      </c>
      <c r="J12" s="19" t="s">
        <v>15</v>
      </c>
      <c r="K12" s="19">
        <v>0</v>
      </c>
      <c r="L12" s="20" t="s">
        <v>15</v>
      </c>
      <c r="M12" s="21">
        <v>0</v>
      </c>
    </row>
    <row r="13" spans="1:13" s="31" customFormat="1" ht="60" customHeight="1" x14ac:dyDescent="0.15">
      <c r="A13" s="13" t="s">
        <v>133</v>
      </c>
      <c r="B13" s="1" t="s">
        <v>38</v>
      </c>
      <c r="C13" s="39">
        <v>44652</v>
      </c>
      <c r="D13" s="13" t="s">
        <v>134</v>
      </c>
      <c r="E13" s="15">
        <v>8010601005521</v>
      </c>
      <c r="F13" s="16" t="s">
        <v>41</v>
      </c>
      <c r="G13" s="17" t="s">
        <v>42</v>
      </c>
      <c r="H13" s="17" t="s">
        <v>135</v>
      </c>
      <c r="I13" s="18" t="s">
        <v>37</v>
      </c>
      <c r="J13" s="19" t="s">
        <v>15</v>
      </c>
      <c r="K13" s="19">
        <v>0</v>
      </c>
      <c r="L13" s="20" t="s">
        <v>15</v>
      </c>
      <c r="M13" s="21">
        <v>0</v>
      </c>
    </row>
    <row r="14" spans="1:13" s="31" customFormat="1" ht="60" customHeight="1" x14ac:dyDescent="0.15">
      <c r="A14" s="13" t="s">
        <v>136</v>
      </c>
      <c r="B14" s="1" t="s">
        <v>38</v>
      </c>
      <c r="C14" s="39">
        <v>44652</v>
      </c>
      <c r="D14" s="13" t="s">
        <v>137</v>
      </c>
      <c r="E14" s="15">
        <v>9030001017057</v>
      </c>
      <c r="F14" s="16" t="s">
        <v>41</v>
      </c>
      <c r="G14" s="17" t="s">
        <v>42</v>
      </c>
      <c r="H14" s="17" t="s">
        <v>138</v>
      </c>
      <c r="I14" s="18" t="s">
        <v>37</v>
      </c>
      <c r="J14" s="19" t="s">
        <v>15</v>
      </c>
      <c r="K14" s="19">
        <v>0</v>
      </c>
      <c r="L14" s="20" t="s">
        <v>15</v>
      </c>
      <c r="M14" s="21">
        <v>0</v>
      </c>
    </row>
    <row r="15" spans="1:13" s="31" customFormat="1" ht="60" customHeight="1" x14ac:dyDescent="0.15">
      <c r="A15" s="13" t="s">
        <v>139</v>
      </c>
      <c r="B15" s="1" t="s">
        <v>38</v>
      </c>
      <c r="C15" s="39">
        <v>44652</v>
      </c>
      <c r="D15" s="13" t="s">
        <v>140</v>
      </c>
      <c r="E15" s="15">
        <v>6030001066957</v>
      </c>
      <c r="F15" s="16" t="s">
        <v>41</v>
      </c>
      <c r="G15" s="17" t="s">
        <v>42</v>
      </c>
      <c r="H15" s="17" t="s">
        <v>141</v>
      </c>
      <c r="I15" s="18" t="s">
        <v>37</v>
      </c>
      <c r="J15" s="19" t="s">
        <v>15</v>
      </c>
      <c r="K15" s="19">
        <v>0</v>
      </c>
      <c r="L15" s="20" t="s">
        <v>15</v>
      </c>
      <c r="M15" s="21">
        <v>0</v>
      </c>
    </row>
    <row r="16" spans="1:13" s="31" customFormat="1" ht="60" customHeight="1" x14ac:dyDescent="0.15">
      <c r="A16" s="13" t="s">
        <v>142</v>
      </c>
      <c r="B16" s="1" t="s">
        <v>38</v>
      </c>
      <c r="C16" s="39">
        <v>44652</v>
      </c>
      <c r="D16" s="13" t="s">
        <v>143</v>
      </c>
      <c r="E16" s="15">
        <v>5010601040926</v>
      </c>
      <c r="F16" s="16" t="s">
        <v>41</v>
      </c>
      <c r="G16" s="17" t="s">
        <v>42</v>
      </c>
      <c r="H16" s="17" t="s">
        <v>144</v>
      </c>
      <c r="I16" s="18" t="s">
        <v>37</v>
      </c>
      <c r="J16" s="19" t="s">
        <v>15</v>
      </c>
      <c r="K16" s="19">
        <v>0</v>
      </c>
      <c r="L16" s="20" t="s">
        <v>15</v>
      </c>
      <c r="M16" s="21">
        <v>0</v>
      </c>
    </row>
    <row r="17" spans="1:13" s="31" customFormat="1" ht="60" customHeight="1" x14ac:dyDescent="0.15">
      <c r="A17" s="13" t="s">
        <v>145</v>
      </c>
      <c r="B17" s="1" t="s">
        <v>38</v>
      </c>
      <c r="C17" s="39">
        <v>44652</v>
      </c>
      <c r="D17" s="13" t="s">
        <v>146</v>
      </c>
      <c r="E17" s="15">
        <v>6010001004217</v>
      </c>
      <c r="F17" s="16" t="s">
        <v>41</v>
      </c>
      <c r="G17" s="17" t="s">
        <v>42</v>
      </c>
      <c r="H17" s="17" t="s">
        <v>147</v>
      </c>
      <c r="I17" s="18" t="s">
        <v>37</v>
      </c>
      <c r="J17" s="19" t="s">
        <v>15</v>
      </c>
      <c r="K17" s="19">
        <v>0</v>
      </c>
      <c r="L17" s="20" t="s">
        <v>15</v>
      </c>
      <c r="M17" s="21">
        <v>0</v>
      </c>
    </row>
    <row r="18" spans="1:13" s="31" customFormat="1" ht="60" customHeight="1" x14ac:dyDescent="0.15">
      <c r="A18" s="13" t="s">
        <v>148</v>
      </c>
      <c r="B18" s="1" t="s">
        <v>38</v>
      </c>
      <c r="C18" s="39">
        <v>44652</v>
      </c>
      <c r="D18" s="13" t="s">
        <v>149</v>
      </c>
      <c r="E18" s="15">
        <v>4010605000547</v>
      </c>
      <c r="F18" s="16" t="s">
        <v>41</v>
      </c>
      <c r="G18" s="17">
        <v>17446836</v>
      </c>
      <c r="H18" s="17" t="s">
        <v>150</v>
      </c>
      <c r="I18" s="18">
        <v>0.81899999999999995</v>
      </c>
      <c r="J18" s="19" t="s">
        <v>15</v>
      </c>
      <c r="K18" s="19">
        <v>0</v>
      </c>
      <c r="L18" s="20" t="s">
        <v>15</v>
      </c>
      <c r="M18" s="21">
        <v>0</v>
      </c>
    </row>
    <row r="19" spans="1:13" s="31" customFormat="1" ht="60" customHeight="1" x14ac:dyDescent="0.15">
      <c r="A19" s="13" t="s">
        <v>151</v>
      </c>
      <c r="B19" s="1" t="s">
        <v>38</v>
      </c>
      <c r="C19" s="39">
        <v>44652</v>
      </c>
      <c r="D19" s="13" t="s">
        <v>152</v>
      </c>
      <c r="E19" s="15">
        <v>8010001036398</v>
      </c>
      <c r="F19" s="16" t="s">
        <v>41</v>
      </c>
      <c r="G19" s="17">
        <v>10075869</v>
      </c>
      <c r="H19" s="17" t="s">
        <v>153</v>
      </c>
      <c r="I19" s="18">
        <v>0.98299999999999998</v>
      </c>
      <c r="J19" s="19" t="s">
        <v>15</v>
      </c>
      <c r="K19" s="19">
        <v>0</v>
      </c>
      <c r="L19" s="20" t="s">
        <v>15</v>
      </c>
      <c r="M19" s="21">
        <v>0</v>
      </c>
    </row>
    <row r="20" spans="1:13" s="31" customFormat="1" ht="60" customHeight="1" x14ac:dyDescent="0.15">
      <c r="A20" s="13" t="s">
        <v>154</v>
      </c>
      <c r="B20" s="1" t="s">
        <v>38</v>
      </c>
      <c r="C20" s="39">
        <v>44652</v>
      </c>
      <c r="D20" s="13" t="s">
        <v>155</v>
      </c>
      <c r="E20" s="15">
        <v>1010401005703</v>
      </c>
      <c r="F20" s="16" t="s">
        <v>41</v>
      </c>
      <c r="G20" s="17">
        <v>2244000</v>
      </c>
      <c r="H20" s="17">
        <v>2244000</v>
      </c>
      <c r="I20" s="18">
        <v>1</v>
      </c>
      <c r="J20" s="19" t="s">
        <v>15</v>
      </c>
      <c r="K20" s="19">
        <v>0</v>
      </c>
      <c r="L20" s="20" t="s">
        <v>15</v>
      </c>
      <c r="M20" s="21">
        <v>0</v>
      </c>
    </row>
    <row r="21" spans="1:13" s="31" customFormat="1" ht="60" customHeight="1" x14ac:dyDescent="0.15">
      <c r="A21" s="13" t="s">
        <v>156</v>
      </c>
      <c r="B21" s="1" t="s">
        <v>38</v>
      </c>
      <c r="C21" s="39">
        <v>44652</v>
      </c>
      <c r="D21" s="13" t="s">
        <v>157</v>
      </c>
      <c r="E21" s="15">
        <v>3010401048213</v>
      </c>
      <c r="F21" s="16" t="s">
        <v>41</v>
      </c>
      <c r="G21" s="17">
        <v>1980000</v>
      </c>
      <c r="H21" s="17">
        <v>1980000</v>
      </c>
      <c r="I21" s="18">
        <v>1</v>
      </c>
      <c r="J21" s="19" t="s">
        <v>15</v>
      </c>
      <c r="K21" s="19">
        <v>0</v>
      </c>
      <c r="L21" s="20" t="s">
        <v>15</v>
      </c>
      <c r="M21" s="21">
        <v>0</v>
      </c>
    </row>
    <row r="22" spans="1:13" s="31" customFormat="1" ht="60" customHeight="1" x14ac:dyDescent="0.15">
      <c r="A22" s="13" t="s">
        <v>158</v>
      </c>
      <c r="B22" s="1" t="s">
        <v>38</v>
      </c>
      <c r="C22" s="39">
        <v>44652</v>
      </c>
      <c r="D22" s="13" t="s">
        <v>159</v>
      </c>
      <c r="E22" s="15">
        <v>7011101029722</v>
      </c>
      <c r="F22" s="16" t="s">
        <v>41</v>
      </c>
      <c r="G22" s="17">
        <v>1870000</v>
      </c>
      <c r="H22" s="17">
        <v>1813900</v>
      </c>
      <c r="I22" s="18">
        <v>0.97</v>
      </c>
      <c r="J22" s="19" t="s">
        <v>15</v>
      </c>
      <c r="K22" s="19">
        <v>0</v>
      </c>
      <c r="L22" s="20" t="s">
        <v>15</v>
      </c>
      <c r="M22" s="21">
        <v>0</v>
      </c>
    </row>
    <row r="23" spans="1:13" s="31" customFormat="1" ht="60" customHeight="1" x14ac:dyDescent="0.15">
      <c r="A23" s="13" t="s">
        <v>160</v>
      </c>
      <c r="B23" s="1" t="s">
        <v>38</v>
      </c>
      <c r="C23" s="39">
        <v>44652</v>
      </c>
      <c r="D23" s="13" t="s">
        <v>161</v>
      </c>
      <c r="E23" s="15">
        <v>7010001023050</v>
      </c>
      <c r="F23" s="16" t="s">
        <v>41</v>
      </c>
      <c r="G23" s="17">
        <v>4368919</v>
      </c>
      <c r="H23" s="17" t="s">
        <v>162</v>
      </c>
      <c r="I23" s="18">
        <v>0.94599999999999995</v>
      </c>
      <c r="J23" s="19" t="s">
        <v>15</v>
      </c>
      <c r="K23" s="19">
        <v>0</v>
      </c>
      <c r="L23" s="20" t="s">
        <v>15</v>
      </c>
      <c r="M23" s="21">
        <v>0</v>
      </c>
    </row>
    <row r="24" spans="1:13" s="31" customFormat="1" ht="60" customHeight="1" x14ac:dyDescent="0.15">
      <c r="A24" s="13" t="s">
        <v>163</v>
      </c>
      <c r="B24" s="1" t="s">
        <v>38</v>
      </c>
      <c r="C24" s="39">
        <v>44679</v>
      </c>
      <c r="D24" s="13" t="s">
        <v>164</v>
      </c>
      <c r="E24" s="15">
        <v>7010801002344</v>
      </c>
      <c r="F24" s="16" t="s">
        <v>41</v>
      </c>
      <c r="G24" s="17">
        <v>7166692</v>
      </c>
      <c r="H24" s="17">
        <v>7166500</v>
      </c>
      <c r="I24" s="18">
        <v>0.999</v>
      </c>
      <c r="J24" s="19" t="s">
        <v>15</v>
      </c>
      <c r="K24" s="19">
        <v>0</v>
      </c>
      <c r="L24" s="20" t="s">
        <v>15</v>
      </c>
      <c r="M24" s="21">
        <v>0</v>
      </c>
    </row>
    <row r="25" spans="1:13" s="31" customFormat="1" ht="60" customHeight="1" x14ac:dyDescent="0.15">
      <c r="A25" s="13" t="s">
        <v>165</v>
      </c>
      <c r="B25" s="1" t="s">
        <v>166</v>
      </c>
      <c r="C25" s="39">
        <v>44652</v>
      </c>
      <c r="D25" s="13" t="s">
        <v>167</v>
      </c>
      <c r="E25" s="15">
        <v>8010601005356</v>
      </c>
      <c r="F25" s="16" t="s">
        <v>41</v>
      </c>
      <c r="G25" s="17" t="s">
        <v>42</v>
      </c>
      <c r="H25" s="17" t="s">
        <v>168</v>
      </c>
      <c r="I25" s="18" t="s">
        <v>37</v>
      </c>
      <c r="J25" s="19" t="s">
        <v>15</v>
      </c>
      <c r="K25" s="19">
        <v>0</v>
      </c>
      <c r="L25" s="20" t="s">
        <v>15</v>
      </c>
      <c r="M25" s="21" t="s">
        <v>169</v>
      </c>
    </row>
    <row r="26" spans="1:13" s="31" customFormat="1" ht="60" customHeight="1" x14ac:dyDescent="0.15">
      <c r="A26" s="13" t="s">
        <v>170</v>
      </c>
      <c r="B26" s="1" t="s">
        <v>38</v>
      </c>
      <c r="C26" s="39">
        <v>44652</v>
      </c>
      <c r="D26" s="13" t="s">
        <v>171</v>
      </c>
      <c r="E26" s="15">
        <v>9030001046295</v>
      </c>
      <c r="F26" s="16" t="s">
        <v>41</v>
      </c>
      <c r="G26" s="17" t="s">
        <v>42</v>
      </c>
      <c r="H26" s="17" t="s">
        <v>172</v>
      </c>
      <c r="I26" s="18" t="s">
        <v>37</v>
      </c>
      <c r="J26" s="19" t="s">
        <v>15</v>
      </c>
      <c r="K26" s="19">
        <v>0</v>
      </c>
      <c r="L26" s="20" t="s">
        <v>15</v>
      </c>
      <c r="M26" s="21">
        <v>0</v>
      </c>
    </row>
    <row r="27" spans="1:13" s="31" customFormat="1" ht="60" customHeight="1" x14ac:dyDescent="0.15">
      <c r="A27" s="13" t="s">
        <v>173</v>
      </c>
      <c r="B27" s="1" t="s">
        <v>38</v>
      </c>
      <c r="C27" s="39">
        <v>44655</v>
      </c>
      <c r="D27" s="13" t="s">
        <v>174</v>
      </c>
      <c r="E27" s="15">
        <v>1120101003418</v>
      </c>
      <c r="F27" s="16" t="s">
        <v>41</v>
      </c>
      <c r="G27" s="17">
        <v>10728740</v>
      </c>
      <c r="H27" s="17">
        <v>8910072</v>
      </c>
      <c r="I27" s="18">
        <v>0.83</v>
      </c>
      <c r="J27" s="19" t="s">
        <v>15</v>
      </c>
      <c r="K27" s="19">
        <v>0</v>
      </c>
      <c r="L27" s="20" t="s">
        <v>15</v>
      </c>
      <c r="M27" s="21">
        <v>0</v>
      </c>
    </row>
    <row r="28" spans="1:13" s="31" customFormat="1" ht="60" customHeight="1" x14ac:dyDescent="0.15">
      <c r="A28" s="13" t="s">
        <v>175</v>
      </c>
      <c r="B28" s="1" t="s">
        <v>176</v>
      </c>
      <c r="C28" s="39">
        <v>44665</v>
      </c>
      <c r="D28" s="13" t="s">
        <v>177</v>
      </c>
      <c r="E28" s="15">
        <v>1010601031029</v>
      </c>
      <c r="F28" s="16" t="s">
        <v>41</v>
      </c>
      <c r="G28" s="17" t="s">
        <v>40</v>
      </c>
      <c r="H28" s="17" t="s">
        <v>178</v>
      </c>
      <c r="I28" s="18" t="s">
        <v>37</v>
      </c>
      <c r="J28" s="19" t="s">
        <v>15</v>
      </c>
      <c r="K28" s="19">
        <v>0</v>
      </c>
      <c r="L28" s="20" t="s">
        <v>15</v>
      </c>
      <c r="M28" s="21" t="s">
        <v>179</v>
      </c>
    </row>
    <row r="29" spans="1:13" s="31" customFormat="1" ht="60" customHeight="1" x14ac:dyDescent="0.15">
      <c r="A29" s="13" t="s">
        <v>180</v>
      </c>
      <c r="B29" s="1" t="s">
        <v>176</v>
      </c>
      <c r="C29" s="39">
        <v>44673</v>
      </c>
      <c r="D29" s="13" t="s">
        <v>181</v>
      </c>
      <c r="E29" s="15">
        <v>4020001018845</v>
      </c>
      <c r="F29" s="16" t="s">
        <v>41</v>
      </c>
      <c r="G29" s="17" t="s">
        <v>182</v>
      </c>
      <c r="H29" s="17" t="s">
        <v>183</v>
      </c>
      <c r="I29" s="18" t="s">
        <v>184</v>
      </c>
      <c r="J29" s="19" t="s">
        <v>15</v>
      </c>
      <c r="K29" s="19">
        <v>0</v>
      </c>
      <c r="L29" s="20" t="s">
        <v>15</v>
      </c>
      <c r="M29" s="21" t="s">
        <v>185</v>
      </c>
    </row>
    <row r="30" spans="1:13" s="31" customFormat="1" ht="60" customHeight="1" x14ac:dyDescent="0.15">
      <c r="A30" s="13" t="s">
        <v>186</v>
      </c>
      <c r="B30" s="1" t="s">
        <v>74</v>
      </c>
      <c r="C30" s="39">
        <v>44652</v>
      </c>
      <c r="D30" s="13" t="s">
        <v>187</v>
      </c>
      <c r="E30" s="15">
        <v>7010801008903</v>
      </c>
      <c r="F30" s="16" t="s">
        <v>41</v>
      </c>
      <c r="G30" s="17" t="s">
        <v>42</v>
      </c>
      <c r="H30" s="17">
        <v>36155348</v>
      </c>
      <c r="I30" s="18" t="s">
        <v>37</v>
      </c>
      <c r="J30" s="19" t="s">
        <v>15</v>
      </c>
      <c r="K30" s="19">
        <v>0</v>
      </c>
      <c r="L30" s="20" t="s">
        <v>15</v>
      </c>
      <c r="M30" s="21">
        <v>0</v>
      </c>
    </row>
    <row r="31" spans="1:13" s="31" customFormat="1" ht="60" customHeight="1" x14ac:dyDescent="0.15">
      <c r="A31" s="13" t="s">
        <v>188</v>
      </c>
      <c r="B31" s="1" t="s">
        <v>54</v>
      </c>
      <c r="C31" s="39">
        <v>44652</v>
      </c>
      <c r="D31" s="13" t="s">
        <v>189</v>
      </c>
      <c r="E31" s="15">
        <v>7011101078389</v>
      </c>
      <c r="F31" s="16" t="s">
        <v>41</v>
      </c>
      <c r="G31" s="17" t="s">
        <v>42</v>
      </c>
      <c r="H31" s="17">
        <v>2851537</v>
      </c>
      <c r="I31" s="18" t="s">
        <v>37</v>
      </c>
      <c r="J31" s="19" t="s">
        <v>15</v>
      </c>
      <c r="K31" s="19">
        <v>0</v>
      </c>
      <c r="L31" s="20" t="s">
        <v>15</v>
      </c>
      <c r="M31" s="21">
        <v>0</v>
      </c>
    </row>
    <row r="32" spans="1:13" s="31" customFormat="1" ht="60" customHeight="1" x14ac:dyDescent="0.15">
      <c r="A32" s="13" t="s">
        <v>190</v>
      </c>
      <c r="B32" s="1" t="s">
        <v>191</v>
      </c>
      <c r="C32" s="39">
        <v>44652</v>
      </c>
      <c r="D32" s="13" t="s">
        <v>192</v>
      </c>
      <c r="E32" s="15">
        <v>3110001002270</v>
      </c>
      <c r="F32" s="16" t="s">
        <v>41</v>
      </c>
      <c r="G32" s="17" t="s">
        <v>42</v>
      </c>
      <c r="H32" s="17">
        <v>1760000</v>
      </c>
      <c r="I32" s="18" t="s">
        <v>37</v>
      </c>
      <c r="J32" s="19" t="s">
        <v>15</v>
      </c>
      <c r="K32" s="19">
        <v>0</v>
      </c>
      <c r="L32" s="20" t="s">
        <v>15</v>
      </c>
      <c r="M32" s="21">
        <v>0</v>
      </c>
    </row>
    <row r="33" spans="1:13" s="31" customFormat="1" ht="60" customHeight="1" x14ac:dyDescent="0.15">
      <c r="A33" s="13" t="s">
        <v>193</v>
      </c>
      <c r="B33" s="1" t="s">
        <v>191</v>
      </c>
      <c r="C33" s="39">
        <v>44652</v>
      </c>
      <c r="D33" s="13" t="s">
        <v>194</v>
      </c>
      <c r="E33" s="15">
        <v>6110001033395</v>
      </c>
      <c r="F33" s="16" t="s">
        <v>41</v>
      </c>
      <c r="G33" s="17" t="s">
        <v>42</v>
      </c>
      <c r="H33" s="17">
        <v>3905000</v>
      </c>
      <c r="I33" s="18" t="s">
        <v>37</v>
      </c>
      <c r="J33" s="19" t="s">
        <v>15</v>
      </c>
      <c r="K33" s="19">
        <v>0</v>
      </c>
      <c r="L33" s="20" t="s">
        <v>15</v>
      </c>
      <c r="M33" s="21">
        <v>0</v>
      </c>
    </row>
    <row r="34" spans="1:13" s="31" customFormat="1" ht="60" customHeight="1" x14ac:dyDescent="0.15">
      <c r="A34" s="13" t="s">
        <v>195</v>
      </c>
      <c r="B34" s="1" t="s">
        <v>191</v>
      </c>
      <c r="C34" s="39">
        <v>44652</v>
      </c>
      <c r="D34" s="13" t="s">
        <v>196</v>
      </c>
      <c r="E34" s="15">
        <v>2012801000745</v>
      </c>
      <c r="F34" s="16" t="s">
        <v>41</v>
      </c>
      <c r="G34" s="17" t="s">
        <v>42</v>
      </c>
      <c r="H34" s="17">
        <v>1067000</v>
      </c>
      <c r="I34" s="18" t="s">
        <v>37</v>
      </c>
      <c r="J34" s="19" t="s">
        <v>15</v>
      </c>
      <c r="K34" s="19">
        <v>0</v>
      </c>
      <c r="L34" s="20" t="s">
        <v>15</v>
      </c>
      <c r="M34" s="21">
        <v>0</v>
      </c>
    </row>
    <row r="35" spans="1:13" s="31" customFormat="1" ht="60" customHeight="1" x14ac:dyDescent="0.15">
      <c r="A35" s="13" t="s">
        <v>197</v>
      </c>
      <c r="B35" s="1" t="s">
        <v>191</v>
      </c>
      <c r="C35" s="39">
        <v>44652</v>
      </c>
      <c r="D35" s="13" t="s">
        <v>198</v>
      </c>
      <c r="E35" s="15">
        <v>6010601022840</v>
      </c>
      <c r="F35" s="16" t="s">
        <v>41</v>
      </c>
      <c r="G35" s="17" t="s">
        <v>42</v>
      </c>
      <c r="H35" s="17">
        <v>6494400</v>
      </c>
      <c r="I35" s="18" t="s">
        <v>37</v>
      </c>
      <c r="J35" s="19" t="s">
        <v>15</v>
      </c>
      <c r="K35" s="19">
        <v>0</v>
      </c>
      <c r="L35" s="20" t="s">
        <v>15</v>
      </c>
      <c r="M35" s="21">
        <v>0</v>
      </c>
    </row>
    <row r="36" spans="1:13" s="31" customFormat="1" ht="60" customHeight="1" x14ac:dyDescent="0.15">
      <c r="A36" s="13" t="s">
        <v>199</v>
      </c>
      <c r="B36" s="1" t="s">
        <v>74</v>
      </c>
      <c r="C36" s="39">
        <v>44652</v>
      </c>
      <c r="D36" s="13" t="s">
        <v>200</v>
      </c>
      <c r="E36" s="15">
        <v>7040001076153</v>
      </c>
      <c r="F36" s="16" t="s">
        <v>41</v>
      </c>
      <c r="G36" s="17" t="s">
        <v>42</v>
      </c>
      <c r="H36" s="17">
        <v>27831378</v>
      </c>
      <c r="I36" s="18" t="s">
        <v>37</v>
      </c>
      <c r="J36" s="19" t="s">
        <v>15</v>
      </c>
      <c r="K36" s="19">
        <v>0</v>
      </c>
      <c r="L36" s="20" t="s">
        <v>15</v>
      </c>
      <c r="M36" s="21">
        <v>0</v>
      </c>
    </row>
    <row r="37" spans="1:13" s="31" customFormat="1" ht="60" customHeight="1" x14ac:dyDescent="0.15">
      <c r="A37" s="13" t="s">
        <v>201</v>
      </c>
      <c r="B37" s="1" t="s">
        <v>202</v>
      </c>
      <c r="C37" s="39">
        <v>44652</v>
      </c>
      <c r="D37" s="13" t="s">
        <v>203</v>
      </c>
      <c r="E37" s="15">
        <v>7011801002912</v>
      </c>
      <c r="F37" s="16" t="s">
        <v>41</v>
      </c>
      <c r="G37" s="17" t="s">
        <v>42</v>
      </c>
      <c r="H37" s="17" t="s">
        <v>204</v>
      </c>
      <c r="I37" s="18" t="s">
        <v>37</v>
      </c>
      <c r="J37" s="19" t="s">
        <v>15</v>
      </c>
      <c r="K37" s="19">
        <v>0</v>
      </c>
      <c r="L37" s="20" t="s">
        <v>15</v>
      </c>
      <c r="M37" s="21" t="s">
        <v>205</v>
      </c>
    </row>
    <row r="38" spans="1:13" s="31" customFormat="1" ht="60" customHeight="1" x14ac:dyDescent="0.15">
      <c r="A38" s="13" t="s">
        <v>206</v>
      </c>
      <c r="B38" s="1" t="s">
        <v>207</v>
      </c>
      <c r="C38" s="39">
        <v>44652</v>
      </c>
      <c r="D38" s="13" t="s">
        <v>208</v>
      </c>
      <c r="E38" s="15">
        <v>4010401050341</v>
      </c>
      <c r="F38" s="16" t="s">
        <v>41</v>
      </c>
      <c r="G38" s="17" t="s">
        <v>40</v>
      </c>
      <c r="H38" s="17">
        <v>6306300</v>
      </c>
      <c r="I38" s="18" t="s">
        <v>37</v>
      </c>
      <c r="J38" s="19" t="s">
        <v>15</v>
      </c>
      <c r="K38" s="19">
        <v>0</v>
      </c>
      <c r="L38" s="20" t="s">
        <v>15</v>
      </c>
      <c r="M38" s="21">
        <v>0</v>
      </c>
    </row>
    <row r="39" spans="1:13" s="31" customFormat="1" ht="60" customHeight="1" x14ac:dyDescent="0.15">
      <c r="A39" s="13" t="s">
        <v>209</v>
      </c>
      <c r="B39" s="1" t="s">
        <v>207</v>
      </c>
      <c r="C39" s="39">
        <v>44652</v>
      </c>
      <c r="D39" s="13" t="s">
        <v>210</v>
      </c>
      <c r="E39" s="15">
        <v>9010401029819</v>
      </c>
      <c r="F39" s="16" t="s">
        <v>41</v>
      </c>
      <c r="G39" s="17" t="s">
        <v>40</v>
      </c>
      <c r="H39" s="17">
        <v>1164378</v>
      </c>
      <c r="I39" s="18" t="s">
        <v>37</v>
      </c>
      <c r="J39" s="19" t="s">
        <v>15</v>
      </c>
      <c r="K39" s="19">
        <v>0</v>
      </c>
      <c r="L39" s="20" t="s">
        <v>15</v>
      </c>
      <c r="M39" s="21">
        <v>0</v>
      </c>
    </row>
    <row r="40" spans="1:13" s="31" customFormat="1" ht="60" customHeight="1" x14ac:dyDescent="0.15">
      <c r="A40" s="13" t="s">
        <v>211</v>
      </c>
      <c r="B40" s="1" t="s">
        <v>212</v>
      </c>
      <c r="C40" s="39">
        <v>44652</v>
      </c>
      <c r="D40" s="13" t="s">
        <v>213</v>
      </c>
      <c r="E40" s="15">
        <v>2010001143282</v>
      </c>
      <c r="F40" s="16" t="s">
        <v>41</v>
      </c>
      <c r="G40" s="17" t="s">
        <v>40</v>
      </c>
      <c r="H40" s="17">
        <v>11750522</v>
      </c>
      <c r="I40" s="18" t="s">
        <v>37</v>
      </c>
      <c r="J40" s="19" t="s">
        <v>15</v>
      </c>
      <c r="K40" s="19">
        <v>0</v>
      </c>
      <c r="L40" s="20" t="s">
        <v>15</v>
      </c>
      <c r="M40" s="21">
        <v>0</v>
      </c>
    </row>
    <row r="41" spans="1:13" s="31" customFormat="1" ht="60" customHeight="1" x14ac:dyDescent="0.15">
      <c r="A41" s="13" t="s">
        <v>214</v>
      </c>
      <c r="B41" s="1" t="s">
        <v>212</v>
      </c>
      <c r="C41" s="39">
        <v>44652</v>
      </c>
      <c r="D41" s="13" t="s">
        <v>215</v>
      </c>
      <c r="E41" s="15">
        <v>7010005014491</v>
      </c>
      <c r="F41" s="16" t="s">
        <v>41</v>
      </c>
      <c r="G41" s="17" t="s">
        <v>40</v>
      </c>
      <c r="H41" s="17" t="s">
        <v>216</v>
      </c>
      <c r="I41" s="18" t="s">
        <v>37</v>
      </c>
      <c r="J41" s="19" t="s">
        <v>15</v>
      </c>
      <c r="K41" s="19">
        <v>0</v>
      </c>
      <c r="L41" s="20" t="s">
        <v>15</v>
      </c>
      <c r="M41" s="21" t="s">
        <v>217</v>
      </c>
    </row>
    <row r="42" spans="1:13" s="31" customFormat="1" ht="60" customHeight="1" x14ac:dyDescent="0.15">
      <c r="A42" s="13" t="s">
        <v>218</v>
      </c>
      <c r="B42" s="1" t="s">
        <v>212</v>
      </c>
      <c r="C42" s="39">
        <v>44652</v>
      </c>
      <c r="D42" s="13" t="s">
        <v>219</v>
      </c>
      <c r="E42" s="15">
        <v>1010405002003</v>
      </c>
      <c r="F42" s="16" t="s">
        <v>41</v>
      </c>
      <c r="G42" s="17" t="s">
        <v>40</v>
      </c>
      <c r="H42" s="17">
        <v>2532144</v>
      </c>
      <c r="I42" s="18" t="s">
        <v>37</v>
      </c>
      <c r="J42" s="19" t="s">
        <v>15</v>
      </c>
      <c r="K42" s="19">
        <v>0</v>
      </c>
      <c r="L42" s="20" t="s">
        <v>15</v>
      </c>
      <c r="M42" s="21">
        <v>0</v>
      </c>
    </row>
    <row r="43" spans="1:13" s="31" customFormat="1" ht="60" customHeight="1" x14ac:dyDescent="0.15">
      <c r="A43" s="13" t="s">
        <v>220</v>
      </c>
      <c r="B43" s="1" t="s">
        <v>212</v>
      </c>
      <c r="C43" s="39">
        <v>44652</v>
      </c>
      <c r="D43" s="13" t="s">
        <v>221</v>
      </c>
      <c r="E43" s="15">
        <v>8010001016251</v>
      </c>
      <c r="F43" s="16" t="s">
        <v>41</v>
      </c>
      <c r="G43" s="17" t="s">
        <v>40</v>
      </c>
      <c r="H43" s="17" t="s">
        <v>222</v>
      </c>
      <c r="I43" s="18" t="s">
        <v>37</v>
      </c>
      <c r="J43" s="19" t="s">
        <v>15</v>
      </c>
      <c r="K43" s="19">
        <v>0</v>
      </c>
      <c r="L43" s="20" t="s">
        <v>15</v>
      </c>
      <c r="M43" s="21" t="s">
        <v>223</v>
      </c>
    </row>
    <row r="44" spans="1:13" s="31" customFormat="1" ht="60" customHeight="1" x14ac:dyDescent="0.15">
      <c r="A44" s="13" t="s">
        <v>224</v>
      </c>
      <c r="B44" s="1" t="s">
        <v>212</v>
      </c>
      <c r="C44" s="39">
        <v>44652</v>
      </c>
      <c r="D44" s="13" t="s">
        <v>225</v>
      </c>
      <c r="E44" s="15">
        <v>8010601005356</v>
      </c>
      <c r="F44" s="16" t="s">
        <v>41</v>
      </c>
      <c r="G44" s="17" t="s">
        <v>40</v>
      </c>
      <c r="H44" s="17" t="s">
        <v>226</v>
      </c>
      <c r="I44" s="18" t="s">
        <v>37</v>
      </c>
      <c r="J44" s="19" t="s">
        <v>15</v>
      </c>
      <c r="K44" s="19">
        <v>0</v>
      </c>
      <c r="L44" s="20" t="s">
        <v>15</v>
      </c>
      <c r="M44" s="21" t="s">
        <v>227</v>
      </c>
    </row>
    <row r="45" spans="1:13" s="31" customFormat="1" ht="60" customHeight="1" x14ac:dyDescent="0.15">
      <c r="A45" s="13" t="s">
        <v>228</v>
      </c>
      <c r="B45" s="1" t="s">
        <v>166</v>
      </c>
      <c r="C45" s="39">
        <v>44652</v>
      </c>
      <c r="D45" s="13" t="s">
        <v>229</v>
      </c>
      <c r="E45" s="15">
        <v>9010501005298</v>
      </c>
      <c r="F45" s="16" t="s">
        <v>41</v>
      </c>
      <c r="G45" s="17" t="s">
        <v>40</v>
      </c>
      <c r="H45" s="17">
        <v>1832883</v>
      </c>
      <c r="I45" s="18" t="s">
        <v>37</v>
      </c>
      <c r="J45" s="19" t="s">
        <v>15</v>
      </c>
      <c r="K45" s="19">
        <v>0</v>
      </c>
      <c r="L45" s="20" t="s">
        <v>15</v>
      </c>
      <c r="M45" s="21">
        <v>0</v>
      </c>
    </row>
    <row r="46" spans="1:13" s="31" customFormat="1" ht="60" customHeight="1" x14ac:dyDescent="0.15">
      <c r="A46" s="13" t="s">
        <v>230</v>
      </c>
      <c r="B46" s="1" t="s">
        <v>166</v>
      </c>
      <c r="C46" s="39">
        <v>44652</v>
      </c>
      <c r="D46" s="13" t="s">
        <v>231</v>
      </c>
      <c r="E46" s="15">
        <v>4030001006337</v>
      </c>
      <c r="F46" s="16" t="s">
        <v>41</v>
      </c>
      <c r="G46" s="17" t="s">
        <v>40</v>
      </c>
      <c r="H46" s="17">
        <v>830412</v>
      </c>
      <c r="I46" s="18" t="s">
        <v>37</v>
      </c>
      <c r="J46" s="19" t="s">
        <v>15</v>
      </c>
      <c r="K46" s="19">
        <v>0</v>
      </c>
      <c r="L46" s="20" t="s">
        <v>15</v>
      </c>
      <c r="M46" s="21">
        <v>0</v>
      </c>
    </row>
    <row r="47" spans="1:13" s="31" customFormat="1" ht="60" customHeight="1" x14ac:dyDescent="0.15">
      <c r="A47" s="13" t="s">
        <v>232</v>
      </c>
      <c r="B47" s="1" t="s">
        <v>166</v>
      </c>
      <c r="C47" s="39">
        <v>44652</v>
      </c>
      <c r="D47" s="13" t="s">
        <v>233</v>
      </c>
      <c r="E47" s="15">
        <v>8010701025114</v>
      </c>
      <c r="F47" s="16" t="s">
        <v>41</v>
      </c>
      <c r="G47" s="17" t="s">
        <v>40</v>
      </c>
      <c r="H47" s="17">
        <v>168259</v>
      </c>
      <c r="I47" s="18" t="s">
        <v>37</v>
      </c>
      <c r="J47" s="19" t="s">
        <v>15</v>
      </c>
      <c r="K47" s="19">
        <v>0</v>
      </c>
      <c r="L47" s="20" t="s">
        <v>15</v>
      </c>
      <c r="M47" s="21">
        <v>0</v>
      </c>
    </row>
    <row r="48" spans="1:13" s="31" customFormat="1" ht="60" customHeight="1" x14ac:dyDescent="0.15">
      <c r="A48" s="13" t="s">
        <v>234</v>
      </c>
      <c r="B48" s="1" t="s">
        <v>235</v>
      </c>
      <c r="C48" s="39">
        <v>44652</v>
      </c>
      <c r="D48" s="13" t="s">
        <v>236</v>
      </c>
      <c r="E48" s="15">
        <v>4390001011953</v>
      </c>
      <c r="F48" s="16" t="s">
        <v>41</v>
      </c>
      <c r="G48" s="17" t="s">
        <v>40</v>
      </c>
      <c r="H48" s="17">
        <v>12110</v>
      </c>
      <c r="I48" s="18" t="s">
        <v>37</v>
      </c>
      <c r="J48" s="19" t="s">
        <v>15</v>
      </c>
      <c r="K48" s="19">
        <v>0</v>
      </c>
      <c r="L48" s="20" t="s">
        <v>15</v>
      </c>
      <c r="M48" s="21">
        <v>0</v>
      </c>
    </row>
    <row r="49" spans="1:13" s="31" customFormat="1" ht="60" customHeight="1" x14ac:dyDescent="0.15">
      <c r="A49" s="13" t="s">
        <v>237</v>
      </c>
      <c r="B49" s="1" t="s">
        <v>166</v>
      </c>
      <c r="C49" s="39">
        <v>44652</v>
      </c>
      <c r="D49" s="13" t="s">
        <v>238</v>
      </c>
      <c r="E49" s="15">
        <v>4011101047545</v>
      </c>
      <c r="F49" s="16" t="s">
        <v>41</v>
      </c>
      <c r="G49" s="17" t="s">
        <v>40</v>
      </c>
      <c r="H49" s="17">
        <v>1792650</v>
      </c>
      <c r="I49" s="18" t="s">
        <v>37</v>
      </c>
      <c r="J49" s="19" t="s">
        <v>15</v>
      </c>
      <c r="K49" s="19">
        <v>0</v>
      </c>
      <c r="L49" s="20" t="s">
        <v>15</v>
      </c>
      <c r="M49" s="21">
        <v>0</v>
      </c>
    </row>
    <row r="50" spans="1:13" s="31" customFormat="1" ht="60" customHeight="1" x14ac:dyDescent="0.15">
      <c r="A50" s="13" t="s">
        <v>239</v>
      </c>
      <c r="B50" s="1" t="s">
        <v>166</v>
      </c>
      <c r="C50" s="39">
        <v>44652</v>
      </c>
      <c r="D50" s="13" t="s">
        <v>233</v>
      </c>
      <c r="E50" s="15">
        <v>8010701025114</v>
      </c>
      <c r="F50" s="16" t="s">
        <v>41</v>
      </c>
      <c r="G50" s="17" t="s">
        <v>40</v>
      </c>
      <c r="H50" s="17">
        <v>394165</v>
      </c>
      <c r="I50" s="18" t="s">
        <v>37</v>
      </c>
      <c r="J50" s="19" t="s">
        <v>15</v>
      </c>
      <c r="K50" s="19">
        <v>0</v>
      </c>
      <c r="L50" s="20" t="s">
        <v>15</v>
      </c>
      <c r="M50" s="21">
        <v>0</v>
      </c>
    </row>
    <row r="51" spans="1:13" s="31" customFormat="1" ht="60" customHeight="1" x14ac:dyDescent="0.15">
      <c r="A51" s="13" t="s">
        <v>240</v>
      </c>
      <c r="B51" s="1" t="s">
        <v>166</v>
      </c>
      <c r="C51" s="39">
        <v>44652</v>
      </c>
      <c r="D51" s="13" t="s">
        <v>233</v>
      </c>
      <c r="E51" s="15">
        <v>8010701025114</v>
      </c>
      <c r="F51" s="16" t="s">
        <v>41</v>
      </c>
      <c r="G51" s="17" t="s">
        <v>40</v>
      </c>
      <c r="H51" s="17">
        <v>718908</v>
      </c>
      <c r="I51" s="18" t="s">
        <v>37</v>
      </c>
      <c r="J51" s="19" t="s">
        <v>15</v>
      </c>
      <c r="K51" s="19">
        <v>0</v>
      </c>
      <c r="L51" s="20" t="s">
        <v>15</v>
      </c>
      <c r="M51" s="21">
        <v>0</v>
      </c>
    </row>
    <row r="52" spans="1:13" s="31" customFormat="1" ht="60" customHeight="1" x14ac:dyDescent="0.15">
      <c r="A52" s="13" t="s">
        <v>241</v>
      </c>
      <c r="B52" s="1" t="s">
        <v>235</v>
      </c>
      <c r="C52" s="39">
        <v>44652</v>
      </c>
      <c r="D52" s="13" t="s">
        <v>238</v>
      </c>
      <c r="E52" s="15">
        <v>4011101047545</v>
      </c>
      <c r="F52" s="16" t="s">
        <v>41</v>
      </c>
      <c r="G52" s="17" t="s">
        <v>40</v>
      </c>
      <c r="H52" s="17">
        <v>2797788</v>
      </c>
      <c r="I52" s="18" t="s">
        <v>37</v>
      </c>
      <c r="J52" s="19" t="s">
        <v>15</v>
      </c>
      <c r="K52" s="19">
        <v>0</v>
      </c>
      <c r="L52" s="20" t="s">
        <v>15</v>
      </c>
      <c r="M52" s="21">
        <v>0</v>
      </c>
    </row>
    <row r="53" spans="1:13" s="31" customFormat="1" ht="60" customHeight="1" x14ac:dyDescent="0.15">
      <c r="A53" s="13" t="s">
        <v>242</v>
      </c>
      <c r="B53" s="1" t="s">
        <v>235</v>
      </c>
      <c r="C53" s="39">
        <v>44652</v>
      </c>
      <c r="D53" s="13" t="s">
        <v>243</v>
      </c>
      <c r="E53" s="15">
        <v>4030001002410</v>
      </c>
      <c r="F53" s="16" t="s">
        <v>41</v>
      </c>
      <c r="G53" s="17" t="s">
        <v>40</v>
      </c>
      <c r="H53" s="17">
        <v>308592</v>
      </c>
      <c r="I53" s="18" t="s">
        <v>37</v>
      </c>
      <c r="J53" s="19" t="s">
        <v>15</v>
      </c>
      <c r="K53" s="19">
        <v>0</v>
      </c>
      <c r="L53" s="20" t="s">
        <v>15</v>
      </c>
      <c r="M53" s="21">
        <v>0</v>
      </c>
    </row>
    <row r="54" spans="1:13" s="31" customFormat="1" ht="60" customHeight="1" x14ac:dyDescent="0.15">
      <c r="A54" s="13" t="s">
        <v>244</v>
      </c>
      <c r="B54" s="1" t="s">
        <v>235</v>
      </c>
      <c r="C54" s="39">
        <v>44652</v>
      </c>
      <c r="D54" s="13" t="s">
        <v>245</v>
      </c>
      <c r="E54" s="15">
        <v>5012401002718</v>
      </c>
      <c r="F54" s="16" t="s">
        <v>41</v>
      </c>
      <c r="G54" s="17" t="s">
        <v>40</v>
      </c>
      <c r="H54" s="17">
        <v>779473</v>
      </c>
      <c r="I54" s="18" t="s">
        <v>37</v>
      </c>
      <c r="J54" s="19" t="s">
        <v>15</v>
      </c>
      <c r="K54" s="19">
        <v>0</v>
      </c>
      <c r="L54" s="20" t="s">
        <v>15</v>
      </c>
      <c r="M54" s="21">
        <v>0</v>
      </c>
    </row>
    <row r="55" spans="1:13" s="31" customFormat="1" ht="60" customHeight="1" x14ac:dyDescent="0.15">
      <c r="A55" s="13" t="s">
        <v>246</v>
      </c>
      <c r="B55" s="1" t="s">
        <v>38</v>
      </c>
      <c r="C55" s="39">
        <v>44652</v>
      </c>
      <c r="D55" s="13" t="s">
        <v>247</v>
      </c>
      <c r="E55" s="15">
        <v>9010001043154</v>
      </c>
      <c r="F55" s="16" t="s">
        <v>41</v>
      </c>
      <c r="G55" s="17" t="s">
        <v>42</v>
      </c>
      <c r="H55" s="17" t="s">
        <v>248</v>
      </c>
      <c r="I55" s="18" t="s">
        <v>37</v>
      </c>
      <c r="J55" s="19" t="s">
        <v>15</v>
      </c>
      <c r="K55" s="19">
        <v>0</v>
      </c>
      <c r="L55" s="20" t="s">
        <v>15</v>
      </c>
      <c r="M55" s="21">
        <v>0</v>
      </c>
    </row>
    <row r="56" spans="1:13" s="31" customFormat="1" ht="60" customHeight="1" x14ac:dyDescent="0.15">
      <c r="A56" s="13" t="s">
        <v>249</v>
      </c>
      <c r="B56" s="1" t="s">
        <v>250</v>
      </c>
      <c r="C56" s="39">
        <v>44652</v>
      </c>
      <c r="D56" s="13" t="s">
        <v>251</v>
      </c>
      <c r="E56" s="15">
        <v>9020001071492</v>
      </c>
      <c r="F56" s="16" t="s">
        <v>41</v>
      </c>
      <c r="G56" s="17" t="s">
        <v>42</v>
      </c>
      <c r="H56" s="17">
        <v>1870000</v>
      </c>
      <c r="I56" s="18" t="s">
        <v>37</v>
      </c>
      <c r="J56" s="19" t="s">
        <v>15</v>
      </c>
      <c r="K56" s="19">
        <v>0</v>
      </c>
      <c r="L56" s="20" t="s">
        <v>15</v>
      </c>
      <c r="M56" s="21">
        <v>0</v>
      </c>
    </row>
    <row r="57" spans="1:13" s="31" customFormat="1" ht="60" customHeight="1" x14ac:dyDescent="0.15">
      <c r="A57" s="13" t="s">
        <v>252</v>
      </c>
      <c r="B57" s="1" t="s">
        <v>253</v>
      </c>
      <c r="C57" s="39">
        <v>44652</v>
      </c>
      <c r="D57" s="13" t="s">
        <v>254</v>
      </c>
      <c r="E57" s="15">
        <v>1011105006137</v>
      </c>
      <c r="F57" s="16" t="s">
        <v>41</v>
      </c>
      <c r="G57" s="17" t="s">
        <v>42</v>
      </c>
      <c r="H57" s="17">
        <v>100358270</v>
      </c>
      <c r="I57" s="18" t="s">
        <v>37</v>
      </c>
      <c r="J57" s="19" t="s">
        <v>15</v>
      </c>
      <c r="K57" s="19">
        <v>0</v>
      </c>
      <c r="L57" s="20" t="s">
        <v>15</v>
      </c>
      <c r="M57" s="21">
        <v>0</v>
      </c>
    </row>
    <row r="58" spans="1:13" s="31" customFormat="1" ht="60" customHeight="1" x14ac:dyDescent="0.15">
      <c r="A58" s="13" t="s">
        <v>255</v>
      </c>
      <c r="B58" s="1" t="s">
        <v>256</v>
      </c>
      <c r="C58" s="39">
        <v>44652</v>
      </c>
      <c r="D58" s="13" t="s">
        <v>257</v>
      </c>
      <c r="E58" s="15">
        <v>1110001003741</v>
      </c>
      <c r="F58" s="16" t="s">
        <v>41</v>
      </c>
      <c r="G58" s="17" t="s">
        <v>42</v>
      </c>
      <c r="H58" s="17">
        <v>1983100</v>
      </c>
      <c r="I58" s="18" t="s">
        <v>37</v>
      </c>
      <c r="J58" s="19" t="s">
        <v>15</v>
      </c>
      <c r="K58" s="19">
        <v>0</v>
      </c>
      <c r="L58" s="20" t="s">
        <v>15</v>
      </c>
      <c r="M58" s="21">
        <v>0</v>
      </c>
    </row>
    <row r="59" spans="1:13" s="31" customFormat="1" ht="60" customHeight="1" x14ac:dyDescent="0.15">
      <c r="A59" s="13" t="s">
        <v>258</v>
      </c>
      <c r="B59" s="1" t="s">
        <v>250</v>
      </c>
      <c r="C59" s="39">
        <v>44652</v>
      </c>
      <c r="D59" s="13" t="s">
        <v>259</v>
      </c>
      <c r="E59" s="15">
        <v>3020001053125</v>
      </c>
      <c r="F59" s="16" t="s">
        <v>41</v>
      </c>
      <c r="G59" s="17" t="s">
        <v>42</v>
      </c>
      <c r="H59" s="17" t="s">
        <v>260</v>
      </c>
      <c r="I59" s="18" t="s">
        <v>37</v>
      </c>
      <c r="J59" s="19" t="s">
        <v>15</v>
      </c>
      <c r="K59" s="19">
        <v>0</v>
      </c>
      <c r="L59" s="20" t="s">
        <v>15</v>
      </c>
      <c r="M59" s="21">
        <v>0</v>
      </c>
    </row>
    <row r="60" spans="1:13" s="31" customFormat="1" ht="60" customHeight="1" x14ac:dyDescent="0.15">
      <c r="A60" s="13" t="s">
        <v>261</v>
      </c>
      <c r="B60" s="1" t="s">
        <v>250</v>
      </c>
      <c r="C60" s="39">
        <v>44652</v>
      </c>
      <c r="D60" s="13" t="s">
        <v>262</v>
      </c>
      <c r="E60" s="15">
        <v>6110001004660</v>
      </c>
      <c r="F60" s="16" t="s">
        <v>41</v>
      </c>
      <c r="G60" s="17" t="s">
        <v>42</v>
      </c>
      <c r="H60" s="17" t="s">
        <v>263</v>
      </c>
      <c r="I60" s="18" t="s">
        <v>37</v>
      </c>
      <c r="J60" s="19" t="s">
        <v>15</v>
      </c>
      <c r="K60" s="19">
        <v>0</v>
      </c>
      <c r="L60" s="20" t="s">
        <v>15</v>
      </c>
      <c r="M60" s="21">
        <v>0</v>
      </c>
    </row>
    <row r="61" spans="1:13" s="31" customFormat="1" ht="60" customHeight="1" x14ac:dyDescent="0.15">
      <c r="A61" s="13" t="s">
        <v>264</v>
      </c>
      <c r="B61" s="1" t="s">
        <v>38</v>
      </c>
      <c r="C61" s="39">
        <v>44652</v>
      </c>
      <c r="D61" s="13" t="s">
        <v>265</v>
      </c>
      <c r="E61" s="15" t="s">
        <v>266</v>
      </c>
      <c r="F61" s="16" t="s">
        <v>41</v>
      </c>
      <c r="G61" s="17" t="s">
        <v>42</v>
      </c>
      <c r="H61" s="17">
        <v>61565900</v>
      </c>
      <c r="I61" s="18" t="s">
        <v>37</v>
      </c>
      <c r="J61" s="19" t="s">
        <v>15</v>
      </c>
      <c r="K61" s="19">
        <v>0</v>
      </c>
      <c r="L61" s="20" t="s">
        <v>15</v>
      </c>
      <c r="M61" s="21">
        <v>0</v>
      </c>
    </row>
    <row r="62" spans="1:13" s="31" customFormat="1" ht="60" customHeight="1" x14ac:dyDescent="0.15">
      <c r="A62" s="13" t="s">
        <v>267</v>
      </c>
      <c r="B62" s="1" t="s">
        <v>38</v>
      </c>
      <c r="C62" s="39">
        <v>44652</v>
      </c>
      <c r="D62" s="13" t="s">
        <v>268</v>
      </c>
      <c r="E62" s="15">
        <v>2010001193831</v>
      </c>
      <c r="F62" s="16" t="s">
        <v>41</v>
      </c>
      <c r="G62" s="17" t="s">
        <v>42</v>
      </c>
      <c r="H62" s="17">
        <v>18157810</v>
      </c>
      <c r="I62" s="18" t="s">
        <v>37</v>
      </c>
      <c r="J62" s="19" t="s">
        <v>15</v>
      </c>
      <c r="K62" s="19">
        <v>0</v>
      </c>
      <c r="L62" s="20" t="s">
        <v>15</v>
      </c>
      <c r="M62" s="21">
        <v>0</v>
      </c>
    </row>
    <row r="63" spans="1:13" s="31" customFormat="1" ht="60" customHeight="1" x14ac:dyDescent="0.15">
      <c r="A63" s="13" t="s">
        <v>269</v>
      </c>
      <c r="B63" s="1" t="s">
        <v>38</v>
      </c>
      <c r="C63" s="39">
        <v>44652</v>
      </c>
      <c r="D63" s="13" t="s">
        <v>270</v>
      </c>
      <c r="E63" s="15">
        <v>9012301002748</v>
      </c>
      <c r="F63" s="16" t="s">
        <v>41</v>
      </c>
      <c r="G63" s="17">
        <v>18973900</v>
      </c>
      <c r="H63" s="17">
        <v>18774800</v>
      </c>
      <c r="I63" s="18">
        <v>0.98899999999999999</v>
      </c>
      <c r="J63" s="19" t="s">
        <v>15</v>
      </c>
      <c r="K63" s="19">
        <v>0</v>
      </c>
      <c r="L63" s="20" t="s">
        <v>15</v>
      </c>
      <c r="M63" s="21">
        <v>0</v>
      </c>
    </row>
    <row r="64" spans="1:13" s="31" customFormat="1" ht="60" customHeight="1" x14ac:dyDescent="0.15">
      <c r="A64" s="13" t="s">
        <v>271</v>
      </c>
      <c r="B64" s="1" t="s">
        <v>272</v>
      </c>
      <c r="C64" s="39">
        <v>44652</v>
      </c>
      <c r="D64" s="13" t="s">
        <v>273</v>
      </c>
      <c r="E64" s="15">
        <v>2010405002019</v>
      </c>
      <c r="F64" s="16" t="s">
        <v>41</v>
      </c>
      <c r="G64" s="17" t="s">
        <v>274</v>
      </c>
      <c r="H64" s="17" t="s">
        <v>275</v>
      </c>
      <c r="I64" s="18" t="s">
        <v>276</v>
      </c>
      <c r="J64" s="19" t="s">
        <v>15</v>
      </c>
      <c r="K64" s="19">
        <v>0</v>
      </c>
      <c r="L64" s="20" t="s">
        <v>15</v>
      </c>
      <c r="M64" s="21" t="s">
        <v>277</v>
      </c>
    </row>
    <row r="65" spans="1:13" s="31" customFormat="1" ht="60" customHeight="1" x14ac:dyDescent="0.15">
      <c r="A65" s="13" t="s">
        <v>278</v>
      </c>
      <c r="B65" s="1" t="s">
        <v>38</v>
      </c>
      <c r="C65" s="39">
        <v>44652</v>
      </c>
      <c r="D65" s="13" t="s">
        <v>279</v>
      </c>
      <c r="E65" s="15">
        <v>4120001086023</v>
      </c>
      <c r="F65" s="16" t="s">
        <v>41</v>
      </c>
      <c r="G65" s="17">
        <v>23575535</v>
      </c>
      <c r="H65" s="17" t="s">
        <v>280</v>
      </c>
      <c r="I65" s="18">
        <v>0.72199999999999998</v>
      </c>
      <c r="J65" s="19" t="s">
        <v>15</v>
      </c>
      <c r="K65" s="19">
        <v>0</v>
      </c>
      <c r="L65" s="20" t="s">
        <v>15</v>
      </c>
      <c r="M65" s="21">
        <v>0</v>
      </c>
    </row>
    <row r="66" spans="1:13" s="31" customFormat="1" ht="60" customHeight="1" x14ac:dyDescent="0.15">
      <c r="A66" s="13" t="s">
        <v>281</v>
      </c>
      <c r="B66" s="1" t="s">
        <v>38</v>
      </c>
      <c r="C66" s="39">
        <v>44652</v>
      </c>
      <c r="D66" s="13" t="s">
        <v>282</v>
      </c>
      <c r="E66" s="15">
        <v>1120001079599</v>
      </c>
      <c r="F66" s="16" t="s">
        <v>41</v>
      </c>
      <c r="G66" s="17">
        <v>8726078</v>
      </c>
      <c r="H66" s="17" t="s">
        <v>283</v>
      </c>
      <c r="I66" s="18">
        <v>0.76800000000000002</v>
      </c>
      <c r="J66" s="19" t="s">
        <v>15</v>
      </c>
      <c r="K66" s="19">
        <v>0</v>
      </c>
      <c r="L66" s="20" t="s">
        <v>15</v>
      </c>
      <c r="M66" s="21">
        <v>0</v>
      </c>
    </row>
    <row r="67" spans="1:13" s="31" customFormat="1" ht="60" customHeight="1" x14ac:dyDescent="0.15">
      <c r="A67" s="13" t="s">
        <v>284</v>
      </c>
      <c r="B67" s="1" t="s">
        <v>38</v>
      </c>
      <c r="C67" s="39">
        <v>44652</v>
      </c>
      <c r="D67" s="13" t="s">
        <v>285</v>
      </c>
      <c r="E67" s="15">
        <v>1011701012208</v>
      </c>
      <c r="F67" s="16" t="s">
        <v>41</v>
      </c>
      <c r="G67" s="17">
        <v>3395172</v>
      </c>
      <c r="H67" s="17">
        <v>2624021</v>
      </c>
      <c r="I67" s="18">
        <v>0.77200000000000002</v>
      </c>
      <c r="J67" s="19" t="s">
        <v>15</v>
      </c>
      <c r="K67" s="19">
        <v>0</v>
      </c>
      <c r="L67" s="20" t="s">
        <v>15</v>
      </c>
      <c r="M67" s="21">
        <v>0</v>
      </c>
    </row>
    <row r="68" spans="1:13" s="31" customFormat="1" ht="60" customHeight="1" x14ac:dyDescent="0.15">
      <c r="A68" s="13" t="s">
        <v>286</v>
      </c>
      <c r="B68" s="1" t="s">
        <v>38</v>
      </c>
      <c r="C68" s="39">
        <v>44652</v>
      </c>
      <c r="D68" s="13" t="s">
        <v>152</v>
      </c>
      <c r="E68" s="15">
        <v>8010001036398</v>
      </c>
      <c r="F68" s="16" t="s">
        <v>41</v>
      </c>
      <c r="G68" s="17">
        <v>134081664</v>
      </c>
      <c r="H68" s="17" t="s">
        <v>287</v>
      </c>
      <c r="I68" s="18">
        <v>0.96599999999999997</v>
      </c>
      <c r="J68" s="19" t="s">
        <v>15</v>
      </c>
      <c r="K68" s="19">
        <v>0</v>
      </c>
      <c r="L68" s="20" t="s">
        <v>15</v>
      </c>
      <c r="M68" s="21">
        <v>0</v>
      </c>
    </row>
    <row r="69" spans="1:13" s="31" customFormat="1" ht="60" customHeight="1" x14ac:dyDescent="0.15">
      <c r="A69" s="13" t="s">
        <v>288</v>
      </c>
      <c r="B69" s="1" t="s">
        <v>38</v>
      </c>
      <c r="C69" s="39">
        <v>44652</v>
      </c>
      <c r="D69" s="13" t="s">
        <v>289</v>
      </c>
      <c r="E69" s="15">
        <v>9010601021385</v>
      </c>
      <c r="F69" s="16" t="s">
        <v>290</v>
      </c>
      <c r="G69" s="17" t="s">
        <v>42</v>
      </c>
      <c r="H69" s="17">
        <v>489644133</v>
      </c>
      <c r="I69" s="18" t="s">
        <v>37</v>
      </c>
      <c r="J69" s="19" t="s">
        <v>15</v>
      </c>
      <c r="K69" s="19">
        <v>0</v>
      </c>
      <c r="L69" s="20" t="s">
        <v>15</v>
      </c>
      <c r="M69" s="21">
        <v>0</v>
      </c>
    </row>
    <row r="70" spans="1:13" s="31" customFormat="1" ht="60" customHeight="1" x14ac:dyDescent="0.15">
      <c r="A70" s="13" t="s">
        <v>291</v>
      </c>
      <c r="B70" s="1" t="s">
        <v>38</v>
      </c>
      <c r="C70" s="39">
        <v>44652</v>
      </c>
      <c r="D70" s="13" t="s">
        <v>292</v>
      </c>
      <c r="E70" s="15">
        <v>8012401024189</v>
      </c>
      <c r="F70" s="16" t="s">
        <v>41</v>
      </c>
      <c r="G70" s="17">
        <v>2299418</v>
      </c>
      <c r="H70" s="17">
        <v>2199890</v>
      </c>
      <c r="I70" s="18">
        <v>0.95599999999999996</v>
      </c>
      <c r="J70" s="19" t="s">
        <v>15</v>
      </c>
      <c r="K70" s="19">
        <v>0</v>
      </c>
      <c r="L70" s="20" t="s">
        <v>15</v>
      </c>
      <c r="M70" s="21">
        <v>0</v>
      </c>
    </row>
    <row r="71" spans="1:13" s="31" customFormat="1" ht="60" customHeight="1" x14ac:dyDescent="0.15">
      <c r="A71" s="13" t="s">
        <v>293</v>
      </c>
      <c r="B71" s="1" t="s">
        <v>38</v>
      </c>
      <c r="C71" s="39">
        <v>44652</v>
      </c>
      <c r="D71" s="13" t="s">
        <v>294</v>
      </c>
      <c r="E71" s="15">
        <v>7010501016231</v>
      </c>
      <c r="F71" s="16" t="s">
        <v>41</v>
      </c>
      <c r="G71" s="17" t="s">
        <v>42</v>
      </c>
      <c r="H71" s="17">
        <v>2178000</v>
      </c>
      <c r="I71" s="18" t="s">
        <v>37</v>
      </c>
      <c r="J71" s="19" t="s">
        <v>15</v>
      </c>
      <c r="K71" s="19">
        <v>0</v>
      </c>
      <c r="L71" s="20" t="s">
        <v>15</v>
      </c>
      <c r="M71" s="21">
        <v>0</v>
      </c>
    </row>
    <row r="72" spans="1:13" s="31" customFormat="1" ht="60" customHeight="1" x14ac:dyDescent="0.15">
      <c r="A72" s="13" t="s">
        <v>295</v>
      </c>
      <c r="B72" s="1" t="s">
        <v>38</v>
      </c>
      <c r="C72" s="39">
        <v>44652</v>
      </c>
      <c r="D72" s="13" t="s">
        <v>296</v>
      </c>
      <c r="E72" s="15">
        <v>8011101050504</v>
      </c>
      <c r="F72" s="16" t="s">
        <v>41</v>
      </c>
      <c r="G72" s="17">
        <v>12452000</v>
      </c>
      <c r="H72" s="17">
        <v>3976500</v>
      </c>
      <c r="I72" s="18">
        <v>0.31900000000000001</v>
      </c>
      <c r="J72" s="19" t="s">
        <v>15</v>
      </c>
      <c r="K72" s="19">
        <v>0</v>
      </c>
      <c r="L72" s="20" t="s">
        <v>15</v>
      </c>
      <c r="M72" s="21">
        <v>0</v>
      </c>
    </row>
    <row r="73" spans="1:13" s="31" customFormat="1" ht="60" customHeight="1" x14ac:dyDescent="0.15">
      <c r="A73" s="13" t="s">
        <v>297</v>
      </c>
      <c r="B73" s="1" t="s">
        <v>38</v>
      </c>
      <c r="C73" s="39">
        <v>44652</v>
      </c>
      <c r="D73" s="13" t="s">
        <v>298</v>
      </c>
      <c r="E73" s="15">
        <v>7010401022916</v>
      </c>
      <c r="F73" s="16" t="s">
        <v>41</v>
      </c>
      <c r="G73" s="17" t="s">
        <v>42</v>
      </c>
      <c r="H73" s="17">
        <v>349800000</v>
      </c>
      <c r="I73" s="18" t="s">
        <v>37</v>
      </c>
      <c r="J73" s="19" t="s">
        <v>15</v>
      </c>
      <c r="K73" s="19">
        <v>0</v>
      </c>
      <c r="L73" s="20" t="s">
        <v>15</v>
      </c>
      <c r="M73" s="21">
        <v>0</v>
      </c>
    </row>
    <row r="74" spans="1:13" s="31" customFormat="1" ht="60" customHeight="1" x14ac:dyDescent="0.15">
      <c r="A74" s="13" t="s">
        <v>299</v>
      </c>
      <c r="B74" s="1" t="s">
        <v>38</v>
      </c>
      <c r="C74" s="39">
        <v>44652</v>
      </c>
      <c r="D74" s="13" t="s">
        <v>300</v>
      </c>
      <c r="E74" s="15">
        <v>3010401035434</v>
      </c>
      <c r="F74" s="16" t="s">
        <v>290</v>
      </c>
      <c r="G74" s="17" t="s">
        <v>42</v>
      </c>
      <c r="H74" s="17">
        <v>305537124</v>
      </c>
      <c r="I74" s="18" t="s">
        <v>37</v>
      </c>
      <c r="J74" s="19" t="s">
        <v>15</v>
      </c>
      <c r="K74" s="19">
        <v>0</v>
      </c>
      <c r="L74" s="20" t="s">
        <v>15</v>
      </c>
      <c r="M74" s="21">
        <v>0</v>
      </c>
    </row>
    <row r="75" spans="1:13" s="31" customFormat="1" ht="60" customHeight="1" x14ac:dyDescent="0.15">
      <c r="A75" s="13" t="s">
        <v>301</v>
      </c>
      <c r="B75" s="1" t="s">
        <v>38</v>
      </c>
      <c r="C75" s="39">
        <v>44652</v>
      </c>
      <c r="D75" s="13" t="s">
        <v>302</v>
      </c>
      <c r="E75" s="15">
        <v>4010401049813</v>
      </c>
      <c r="F75" s="16" t="s">
        <v>41</v>
      </c>
      <c r="G75" s="17" t="s">
        <v>42</v>
      </c>
      <c r="H75" s="17" t="s">
        <v>303</v>
      </c>
      <c r="I75" s="18" t="s">
        <v>37</v>
      </c>
      <c r="J75" s="19" t="s">
        <v>15</v>
      </c>
      <c r="K75" s="19">
        <v>0</v>
      </c>
      <c r="L75" s="20" t="s">
        <v>15</v>
      </c>
      <c r="M75" s="21">
        <v>0</v>
      </c>
    </row>
    <row r="76" spans="1:13" s="31" customFormat="1" ht="60" customHeight="1" x14ac:dyDescent="0.15">
      <c r="A76" s="13" t="s">
        <v>304</v>
      </c>
      <c r="B76" s="1" t="s">
        <v>38</v>
      </c>
      <c r="C76" s="39">
        <v>44652</v>
      </c>
      <c r="D76" s="13" t="s">
        <v>305</v>
      </c>
      <c r="E76" s="15">
        <v>1010001141543</v>
      </c>
      <c r="F76" s="16" t="s">
        <v>41</v>
      </c>
      <c r="G76" s="17">
        <v>1564200</v>
      </c>
      <c r="H76" s="17">
        <v>1451340</v>
      </c>
      <c r="I76" s="18">
        <v>0.92700000000000005</v>
      </c>
      <c r="J76" s="19" t="s">
        <v>15</v>
      </c>
      <c r="K76" s="19">
        <v>0</v>
      </c>
      <c r="L76" s="20" t="s">
        <v>15</v>
      </c>
      <c r="M76" s="21">
        <v>0</v>
      </c>
    </row>
    <row r="77" spans="1:13" s="31" customFormat="1" ht="60" customHeight="1" x14ac:dyDescent="0.15">
      <c r="A77" s="13" t="s">
        <v>306</v>
      </c>
      <c r="B77" s="1" t="s">
        <v>38</v>
      </c>
      <c r="C77" s="39">
        <v>44652</v>
      </c>
      <c r="D77" s="13" t="s">
        <v>307</v>
      </c>
      <c r="E77" s="15">
        <v>2010405013081</v>
      </c>
      <c r="F77" s="16" t="s">
        <v>41</v>
      </c>
      <c r="G77" s="17" t="s">
        <v>42</v>
      </c>
      <c r="H77" s="17">
        <v>4488000</v>
      </c>
      <c r="I77" s="18" t="s">
        <v>37</v>
      </c>
      <c r="J77" s="19" t="s">
        <v>15</v>
      </c>
      <c r="K77" s="19">
        <v>0</v>
      </c>
      <c r="L77" s="20" t="s">
        <v>15</v>
      </c>
      <c r="M77" s="21">
        <v>0</v>
      </c>
    </row>
    <row r="78" spans="1:13" s="31" customFormat="1" ht="60" customHeight="1" x14ac:dyDescent="0.15">
      <c r="A78" s="13" t="s">
        <v>308</v>
      </c>
      <c r="B78" s="1" t="s">
        <v>38</v>
      </c>
      <c r="C78" s="39">
        <v>44652</v>
      </c>
      <c r="D78" s="13" t="s">
        <v>309</v>
      </c>
      <c r="E78" s="15">
        <v>8010401117533</v>
      </c>
      <c r="F78" s="16" t="s">
        <v>41</v>
      </c>
      <c r="G78" s="17" t="s">
        <v>42</v>
      </c>
      <c r="H78" s="17" t="s">
        <v>310</v>
      </c>
      <c r="I78" s="18" t="s">
        <v>37</v>
      </c>
      <c r="J78" s="19" t="s">
        <v>15</v>
      </c>
      <c r="K78" s="19">
        <v>0</v>
      </c>
      <c r="L78" s="20" t="s">
        <v>15</v>
      </c>
      <c r="M78" s="21">
        <v>0</v>
      </c>
    </row>
    <row r="79" spans="1:13" s="31" customFormat="1" ht="60" customHeight="1" x14ac:dyDescent="0.15">
      <c r="A79" s="13" t="s">
        <v>311</v>
      </c>
      <c r="B79" s="1" t="s">
        <v>38</v>
      </c>
      <c r="C79" s="39">
        <v>44652</v>
      </c>
      <c r="D79" s="13" t="s">
        <v>312</v>
      </c>
      <c r="E79" s="15">
        <v>9010601040880</v>
      </c>
      <c r="F79" s="16" t="s">
        <v>41</v>
      </c>
      <c r="G79" s="17">
        <v>2870736</v>
      </c>
      <c r="H79" s="17" t="s">
        <v>313</v>
      </c>
      <c r="I79" s="18">
        <v>0.68500000000000005</v>
      </c>
      <c r="J79" s="19" t="s">
        <v>15</v>
      </c>
      <c r="K79" s="19">
        <v>0</v>
      </c>
      <c r="L79" s="20" t="s">
        <v>15</v>
      </c>
      <c r="M79" s="21">
        <v>0</v>
      </c>
    </row>
    <row r="80" spans="1:13" s="31" customFormat="1" ht="60" customHeight="1" x14ac:dyDescent="0.15">
      <c r="A80" s="13" t="s">
        <v>314</v>
      </c>
      <c r="B80" s="1" t="s">
        <v>315</v>
      </c>
      <c r="C80" s="39">
        <v>44652</v>
      </c>
      <c r="D80" s="13" t="s">
        <v>316</v>
      </c>
      <c r="E80" s="15">
        <v>1010001122667</v>
      </c>
      <c r="F80" s="16" t="s">
        <v>41</v>
      </c>
      <c r="G80" s="17" t="s">
        <v>40</v>
      </c>
      <c r="H80" s="17" t="s">
        <v>317</v>
      </c>
      <c r="I80" s="18" t="s">
        <v>37</v>
      </c>
      <c r="J80" s="19" t="s">
        <v>15</v>
      </c>
      <c r="K80" s="19">
        <v>0</v>
      </c>
      <c r="L80" s="20" t="s">
        <v>15</v>
      </c>
      <c r="M80" s="21" t="s">
        <v>318</v>
      </c>
    </row>
    <row r="81" spans="1:13" s="31" customFormat="1" ht="60" customHeight="1" x14ac:dyDescent="0.15">
      <c r="A81" s="13" t="s">
        <v>319</v>
      </c>
      <c r="B81" s="1" t="s">
        <v>38</v>
      </c>
      <c r="C81" s="39">
        <v>44658</v>
      </c>
      <c r="D81" s="13" t="s">
        <v>320</v>
      </c>
      <c r="E81" s="15">
        <v>6020001015980</v>
      </c>
      <c r="F81" s="16" t="s">
        <v>41</v>
      </c>
      <c r="G81" s="17" t="s">
        <v>42</v>
      </c>
      <c r="H81" s="17" t="s">
        <v>321</v>
      </c>
      <c r="I81" s="18" t="s">
        <v>37</v>
      </c>
      <c r="J81" s="19" t="s">
        <v>15</v>
      </c>
      <c r="K81" s="19">
        <v>0</v>
      </c>
      <c r="L81" s="20" t="s">
        <v>15</v>
      </c>
      <c r="M81" s="21">
        <v>0</v>
      </c>
    </row>
    <row r="82" spans="1:13" s="31" customFormat="1" ht="60" customHeight="1" x14ac:dyDescent="0.15">
      <c r="A82" s="13" t="s">
        <v>322</v>
      </c>
      <c r="B82" s="1" t="s">
        <v>38</v>
      </c>
      <c r="C82" s="39">
        <v>44658</v>
      </c>
      <c r="D82" s="13" t="s">
        <v>181</v>
      </c>
      <c r="E82" s="15">
        <v>4020001018845</v>
      </c>
      <c r="F82" s="16" t="s">
        <v>41</v>
      </c>
      <c r="G82" s="17">
        <v>5640432</v>
      </c>
      <c r="H82" s="17">
        <v>5623200</v>
      </c>
      <c r="I82" s="18">
        <v>0.996</v>
      </c>
      <c r="J82" s="19" t="s">
        <v>15</v>
      </c>
      <c r="K82" s="19">
        <v>0</v>
      </c>
      <c r="L82" s="20" t="s">
        <v>15</v>
      </c>
      <c r="M82" s="21">
        <v>0</v>
      </c>
    </row>
    <row r="83" spans="1:13" s="31" customFormat="1" ht="60" customHeight="1" x14ac:dyDescent="0.15">
      <c r="A83" s="13" t="s">
        <v>323</v>
      </c>
      <c r="B83" s="1" t="s">
        <v>38</v>
      </c>
      <c r="C83" s="39">
        <v>44659</v>
      </c>
      <c r="D83" s="13" t="s">
        <v>289</v>
      </c>
      <c r="E83" s="15">
        <v>9010601021385</v>
      </c>
      <c r="F83" s="16" t="s">
        <v>41</v>
      </c>
      <c r="G83" s="17" t="s">
        <v>42</v>
      </c>
      <c r="H83" s="17">
        <v>41011300</v>
      </c>
      <c r="I83" s="18" t="s">
        <v>37</v>
      </c>
      <c r="J83" s="19" t="s">
        <v>15</v>
      </c>
      <c r="K83" s="19">
        <v>0</v>
      </c>
      <c r="L83" s="20" t="s">
        <v>15</v>
      </c>
      <c r="M83" s="21">
        <v>0</v>
      </c>
    </row>
    <row r="84" spans="1:13" s="31" customFormat="1" ht="60" customHeight="1" x14ac:dyDescent="0.15">
      <c r="A84" s="13" t="s">
        <v>324</v>
      </c>
      <c r="B84" s="1" t="s">
        <v>38</v>
      </c>
      <c r="C84" s="39">
        <v>44662</v>
      </c>
      <c r="D84" s="13" t="s">
        <v>289</v>
      </c>
      <c r="E84" s="15">
        <v>9010601021385</v>
      </c>
      <c r="F84" s="16" t="s">
        <v>290</v>
      </c>
      <c r="G84" s="17" t="s">
        <v>42</v>
      </c>
      <c r="H84" s="17">
        <v>487638800</v>
      </c>
      <c r="I84" s="18" t="s">
        <v>37</v>
      </c>
      <c r="J84" s="19" t="s">
        <v>15</v>
      </c>
      <c r="K84" s="19">
        <v>0</v>
      </c>
      <c r="L84" s="20" t="s">
        <v>15</v>
      </c>
      <c r="M84" s="21">
        <v>0</v>
      </c>
    </row>
    <row r="85" spans="1:13" s="31" customFormat="1" ht="60" customHeight="1" x14ac:dyDescent="0.15">
      <c r="A85" s="13" t="s">
        <v>325</v>
      </c>
      <c r="B85" s="1" t="s">
        <v>38</v>
      </c>
      <c r="C85" s="39">
        <v>44662</v>
      </c>
      <c r="D85" s="13" t="s">
        <v>104</v>
      </c>
      <c r="E85" s="15">
        <v>6010001068278</v>
      </c>
      <c r="F85" s="16" t="s">
        <v>290</v>
      </c>
      <c r="G85" s="17">
        <v>228748240</v>
      </c>
      <c r="H85" s="17">
        <v>149527792</v>
      </c>
      <c r="I85" s="18">
        <v>0.65300000000000002</v>
      </c>
      <c r="J85" s="19" t="s">
        <v>15</v>
      </c>
      <c r="K85" s="19">
        <v>0</v>
      </c>
      <c r="L85" s="20" t="s">
        <v>15</v>
      </c>
      <c r="M85" s="21">
        <v>0</v>
      </c>
    </row>
    <row r="86" spans="1:13" ht="60" customHeight="1" x14ac:dyDescent="0.15">
      <c r="A86" s="13" t="s">
        <v>326</v>
      </c>
      <c r="B86" s="1" t="s">
        <v>38</v>
      </c>
      <c r="C86" s="39">
        <v>44663</v>
      </c>
      <c r="D86" s="13" t="s">
        <v>327</v>
      </c>
      <c r="E86" s="15">
        <v>8010601034867</v>
      </c>
      <c r="F86" s="16" t="s">
        <v>41</v>
      </c>
      <c r="G86" s="17" t="s">
        <v>42</v>
      </c>
      <c r="H86" s="17">
        <v>31320498</v>
      </c>
      <c r="I86" s="18" t="s">
        <v>37</v>
      </c>
      <c r="J86" s="19" t="s">
        <v>15</v>
      </c>
      <c r="K86" s="19">
        <v>0</v>
      </c>
      <c r="L86" s="20" t="s">
        <v>15</v>
      </c>
      <c r="M86" s="21">
        <v>0</v>
      </c>
    </row>
    <row r="87" spans="1:13" ht="60" customHeight="1" x14ac:dyDescent="0.15">
      <c r="A87" s="13" t="s">
        <v>328</v>
      </c>
      <c r="B87" s="1" t="s">
        <v>38</v>
      </c>
      <c r="C87" s="39">
        <v>44672</v>
      </c>
      <c r="D87" s="13" t="s">
        <v>329</v>
      </c>
      <c r="E87" s="15">
        <v>6010001030403</v>
      </c>
      <c r="F87" s="16" t="s">
        <v>290</v>
      </c>
      <c r="G87" s="17" t="s">
        <v>42</v>
      </c>
      <c r="H87" s="17">
        <v>253000000</v>
      </c>
      <c r="I87" s="18" t="s">
        <v>37</v>
      </c>
      <c r="J87" s="19" t="s">
        <v>15</v>
      </c>
      <c r="K87" s="19">
        <v>0</v>
      </c>
      <c r="L87" s="20" t="s">
        <v>15</v>
      </c>
      <c r="M87" s="21">
        <v>0</v>
      </c>
    </row>
    <row r="88" spans="1:13" ht="60" customHeight="1" x14ac:dyDescent="0.15">
      <c r="A88" s="13" t="s">
        <v>330</v>
      </c>
      <c r="B88" s="1" t="s">
        <v>331</v>
      </c>
      <c r="C88" s="39">
        <v>44652</v>
      </c>
      <c r="D88" s="13" t="s">
        <v>332</v>
      </c>
      <c r="E88" s="15">
        <v>3040001059574</v>
      </c>
      <c r="F88" s="16" t="s">
        <v>41</v>
      </c>
      <c r="G88" s="17" t="s">
        <v>333</v>
      </c>
      <c r="H88" s="17" t="s">
        <v>334</v>
      </c>
      <c r="I88" s="18" t="s">
        <v>335</v>
      </c>
      <c r="J88" s="19" t="s">
        <v>15</v>
      </c>
      <c r="K88" s="19">
        <v>0</v>
      </c>
      <c r="L88" s="20" t="s">
        <v>15</v>
      </c>
      <c r="M88" s="21" t="s">
        <v>336</v>
      </c>
    </row>
    <row r="89" spans="1:13" ht="60" customHeight="1" x14ac:dyDescent="0.15">
      <c r="A89" s="13" t="s">
        <v>337</v>
      </c>
      <c r="B89" s="1" t="s">
        <v>331</v>
      </c>
      <c r="C89" s="39">
        <v>44652</v>
      </c>
      <c r="D89" s="13" t="s">
        <v>338</v>
      </c>
      <c r="E89" s="15">
        <v>5010401020483</v>
      </c>
      <c r="F89" s="16" t="s">
        <v>41</v>
      </c>
      <c r="G89" s="17" t="s">
        <v>42</v>
      </c>
      <c r="H89" s="17">
        <v>6222725</v>
      </c>
      <c r="I89" s="18" t="s">
        <v>37</v>
      </c>
      <c r="J89" s="19" t="s">
        <v>15</v>
      </c>
      <c r="K89" s="19">
        <v>0</v>
      </c>
      <c r="L89" s="20" t="s">
        <v>15</v>
      </c>
      <c r="M89" s="21">
        <v>0</v>
      </c>
    </row>
    <row r="90" spans="1:13" ht="60" customHeight="1" x14ac:dyDescent="0.15">
      <c r="A90" s="13" t="s">
        <v>339</v>
      </c>
      <c r="B90" s="1" t="s">
        <v>340</v>
      </c>
      <c r="C90" s="39">
        <v>44652</v>
      </c>
      <c r="D90" s="13" t="s">
        <v>341</v>
      </c>
      <c r="E90" s="15">
        <v>3040001043108</v>
      </c>
      <c r="F90" s="16" t="s">
        <v>41</v>
      </c>
      <c r="G90" s="17" t="s">
        <v>42</v>
      </c>
      <c r="H90" s="17">
        <v>81180000</v>
      </c>
      <c r="I90" s="18" t="s">
        <v>37</v>
      </c>
      <c r="J90" s="19" t="s">
        <v>15</v>
      </c>
      <c r="K90" s="19">
        <v>0</v>
      </c>
      <c r="L90" s="20" t="s">
        <v>15</v>
      </c>
      <c r="M90" s="21">
        <v>0</v>
      </c>
    </row>
    <row r="91" spans="1:13" ht="60" customHeight="1" x14ac:dyDescent="0.15">
      <c r="A91" s="13" t="s">
        <v>342</v>
      </c>
      <c r="B91" s="1" t="s">
        <v>331</v>
      </c>
      <c r="C91" s="39">
        <v>44652</v>
      </c>
      <c r="D91" s="13" t="s">
        <v>343</v>
      </c>
      <c r="E91" s="15">
        <v>3030001004845</v>
      </c>
      <c r="F91" s="16" t="s">
        <v>41</v>
      </c>
      <c r="G91" s="17" t="s">
        <v>42</v>
      </c>
      <c r="H91" s="17">
        <v>11237919</v>
      </c>
      <c r="I91" s="18" t="s">
        <v>37</v>
      </c>
      <c r="J91" s="19" t="s">
        <v>15</v>
      </c>
      <c r="K91" s="19">
        <v>0</v>
      </c>
      <c r="L91" s="20" t="s">
        <v>15</v>
      </c>
      <c r="M91" s="21">
        <v>0</v>
      </c>
    </row>
    <row r="92" spans="1:13" ht="60" customHeight="1" x14ac:dyDescent="0.15">
      <c r="A92" s="13" t="s">
        <v>344</v>
      </c>
      <c r="B92" s="1" t="s">
        <v>345</v>
      </c>
      <c r="C92" s="39">
        <v>44652</v>
      </c>
      <c r="D92" s="13" t="s">
        <v>346</v>
      </c>
      <c r="E92" s="15">
        <v>3040001043090</v>
      </c>
      <c r="F92" s="16" t="s">
        <v>41</v>
      </c>
      <c r="G92" s="17" t="s">
        <v>42</v>
      </c>
      <c r="H92" s="17">
        <v>142227123</v>
      </c>
      <c r="I92" s="18" t="s">
        <v>37</v>
      </c>
      <c r="J92" s="19" t="s">
        <v>15</v>
      </c>
      <c r="K92" s="19">
        <v>0</v>
      </c>
      <c r="L92" s="20" t="s">
        <v>15</v>
      </c>
      <c r="M92" s="21">
        <v>0</v>
      </c>
    </row>
    <row r="93" spans="1:13" ht="60" customHeight="1" x14ac:dyDescent="0.15">
      <c r="A93" s="13" t="s">
        <v>347</v>
      </c>
      <c r="B93" s="1" t="s">
        <v>340</v>
      </c>
      <c r="C93" s="39">
        <v>44652</v>
      </c>
      <c r="D93" s="13" t="s">
        <v>146</v>
      </c>
      <c r="E93" s="15">
        <v>6010001004217</v>
      </c>
      <c r="F93" s="16" t="s">
        <v>41</v>
      </c>
      <c r="G93" s="17" t="s">
        <v>42</v>
      </c>
      <c r="H93" s="17" t="s">
        <v>348</v>
      </c>
      <c r="I93" s="18" t="s">
        <v>37</v>
      </c>
      <c r="J93" s="19" t="s">
        <v>15</v>
      </c>
      <c r="K93" s="19">
        <v>0</v>
      </c>
      <c r="L93" s="20" t="s">
        <v>15</v>
      </c>
      <c r="M93" s="21">
        <v>0</v>
      </c>
    </row>
    <row r="94" spans="1:13" ht="60" customHeight="1" x14ac:dyDescent="0.15">
      <c r="A94" s="13" t="s">
        <v>349</v>
      </c>
      <c r="B94" s="1" t="s">
        <v>340</v>
      </c>
      <c r="C94" s="39">
        <v>44652</v>
      </c>
      <c r="D94" s="13" t="s">
        <v>350</v>
      </c>
      <c r="E94" s="15">
        <v>8040005003383</v>
      </c>
      <c r="F94" s="16" t="s">
        <v>41</v>
      </c>
      <c r="G94" s="17" t="s">
        <v>42</v>
      </c>
      <c r="H94" s="17" t="s">
        <v>351</v>
      </c>
      <c r="I94" s="18" t="s">
        <v>37</v>
      </c>
      <c r="J94" s="19" t="s">
        <v>15</v>
      </c>
      <c r="K94" s="19">
        <v>0</v>
      </c>
      <c r="L94" s="20" t="s">
        <v>15</v>
      </c>
      <c r="M94" s="21">
        <v>0</v>
      </c>
    </row>
    <row r="95" spans="1:13" ht="60" customHeight="1" x14ac:dyDescent="0.15">
      <c r="A95" s="13"/>
      <c r="B95" s="1"/>
      <c r="C95" s="39"/>
      <c r="D95" s="13"/>
      <c r="E95" s="15"/>
      <c r="F95" s="16"/>
      <c r="G95" s="17"/>
      <c r="H95" s="17"/>
      <c r="I95" s="18"/>
      <c r="J95" s="19"/>
      <c r="K95" s="19"/>
      <c r="L95" s="20"/>
      <c r="M95" s="21"/>
    </row>
    <row r="96" spans="1:13" ht="60" customHeight="1" x14ac:dyDescent="0.15">
      <c r="A96" s="13"/>
      <c r="B96" s="1"/>
      <c r="C96" s="39"/>
      <c r="D96" s="13"/>
      <c r="E96" s="15"/>
      <c r="F96" s="16"/>
      <c r="G96" s="17"/>
      <c r="H96" s="17"/>
      <c r="I96" s="18"/>
      <c r="J96" s="19"/>
      <c r="K96" s="19"/>
      <c r="L96" s="20"/>
      <c r="M96" s="21"/>
    </row>
    <row r="97" spans="1:13" ht="60" customHeight="1" x14ac:dyDescent="0.15">
      <c r="A97" s="13"/>
      <c r="B97" s="1"/>
      <c r="C97" s="39"/>
      <c r="D97" s="13"/>
      <c r="E97" s="15"/>
      <c r="F97" s="16"/>
      <c r="G97" s="17"/>
      <c r="H97" s="17"/>
      <c r="I97" s="18"/>
      <c r="J97" s="19"/>
      <c r="K97" s="19"/>
      <c r="L97" s="20"/>
      <c r="M97" s="21"/>
    </row>
    <row r="98" spans="1:13" ht="60" customHeight="1" x14ac:dyDescent="0.15">
      <c r="A98" s="13"/>
      <c r="B98" s="1"/>
      <c r="C98" s="39"/>
      <c r="D98" s="13"/>
      <c r="E98" s="15"/>
      <c r="F98" s="16"/>
      <c r="G98" s="17"/>
      <c r="H98" s="17"/>
      <c r="I98" s="18"/>
      <c r="J98" s="19"/>
      <c r="K98" s="19"/>
      <c r="L98" s="20"/>
      <c r="M98" s="21"/>
    </row>
    <row r="99" spans="1:13" ht="60" customHeight="1" x14ac:dyDescent="0.15">
      <c r="A99" s="13"/>
      <c r="B99" s="1"/>
      <c r="C99" s="39"/>
      <c r="D99" s="13"/>
      <c r="E99" s="15"/>
      <c r="F99" s="16"/>
      <c r="G99" s="17"/>
      <c r="H99" s="17"/>
      <c r="I99" s="18"/>
      <c r="J99" s="19"/>
      <c r="K99" s="19"/>
      <c r="L99" s="20"/>
      <c r="M99" s="21"/>
    </row>
    <row r="100" spans="1:13" ht="60" customHeight="1" x14ac:dyDescent="0.15">
      <c r="A100" s="13"/>
      <c r="B100" s="1"/>
      <c r="C100" s="39"/>
      <c r="D100" s="13"/>
      <c r="E100" s="15"/>
      <c r="F100" s="16"/>
      <c r="G100" s="17"/>
      <c r="H100" s="17"/>
      <c r="I100" s="18"/>
      <c r="J100" s="19"/>
      <c r="K100" s="19"/>
      <c r="L100" s="20"/>
      <c r="M100" s="21"/>
    </row>
    <row r="101" spans="1:13" ht="60" customHeight="1" x14ac:dyDescent="0.15">
      <c r="A101" s="13"/>
      <c r="B101" s="1"/>
      <c r="C101" s="39"/>
      <c r="D101" s="13"/>
      <c r="E101" s="15"/>
      <c r="F101" s="16"/>
      <c r="G101" s="17"/>
      <c r="H101" s="17"/>
      <c r="I101" s="18"/>
      <c r="J101" s="19"/>
      <c r="K101" s="19"/>
      <c r="L101" s="20"/>
      <c r="M101" s="21"/>
    </row>
    <row r="102" spans="1:13" ht="60" customHeight="1" x14ac:dyDescent="0.15">
      <c r="A102" s="13"/>
      <c r="B102" s="1"/>
      <c r="C102" s="39"/>
      <c r="D102" s="13"/>
      <c r="E102" s="15"/>
      <c r="F102" s="16"/>
      <c r="G102" s="17"/>
      <c r="H102" s="17"/>
      <c r="I102" s="18"/>
      <c r="J102" s="19"/>
      <c r="K102" s="19"/>
      <c r="L102" s="20"/>
      <c r="M102" s="21"/>
    </row>
    <row r="103" spans="1:13" ht="60" customHeight="1" x14ac:dyDescent="0.15">
      <c r="A103" s="13"/>
      <c r="B103" s="1"/>
      <c r="C103" s="39"/>
      <c r="D103" s="13"/>
      <c r="E103" s="15"/>
      <c r="F103" s="16"/>
      <c r="G103" s="17"/>
      <c r="H103" s="17"/>
      <c r="I103" s="18"/>
      <c r="J103" s="19"/>
      <c r="K103" s="19"/>
      <c r="L103" s="20"/>
      <c r="M103" s="21"/>
    </row>
    <row r="104" spans="1:13" ht="60" customHeight="1" x14ac:dyDescent="0.15">
      <c r="A104" s="13"/>
      <c r="B104" s="1"/>
      <c r="C104" s="39"/>
      <c r="D104" s="13"/>
      <c r="E104" s="15"/>
      <c r="F104" s="16"/>
      <c r="G104" s="17"/>
      <c r="H104" s="17"/>
      <c r="I104" s="18"/>
      <c r="J104" s="19"/>
      <c r="K104" s="19"/>
      <c r="L104" s="20"/>
      <c r="M104" s="21"/>
    </row>
    <row r="105" spans="1:13" ht="60" customHeight="1" x14ac:dyDescent="0.15">
      <c r="A105" s="13"/>
      <c r="B105" s="1"/>
      <c r="C105" s="39"/>
      <c r="D105" s="13"/>
      <c r="E105" s="15"/>
      <c r="F105" s="16"/>
      <c r="G105" s="17"/>
      <c r="H105" s="17"/>
      <c r="I105" s="18"/>
      <c r="J105" s="19"/>
      <c r="K105" s="19"/>
      <c r="L105" s="20"/>
      <c r="M10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Q86" sqref="Q86"/>
    </sheetView>
  </sheetViews>
  <sheetFormatPr defaultColWidth="9" defaultRowHeight="11.25" x14ac:dyDescent="0.15"/>
  <cols>
    <col min="1" max="1" width="30.625" style="23" customWidth="1"/>
    <col min="2" max="2" width="20.625" style="24" customWidth="1"/>
    <col min="3" max="3" width="13.125" style="24" customWidth="1"/>
    <col min="4" max="4" width="20.625" style="23" customWidth="1"/>
    <col min="5" max="5" width="14.75" style="23" customWidth="1"/>
    <col min="6" max="6" width="18.75" style="25" customWidth="1"/>
    <col min="7" max="7" width="13.625" style="26" customWidth="1"/>
    <col min="8" max="8" width="13.625" style="24" customWidth="1"/>
    <col min="9" max="9" width="7.625" style="23" customWidth="1"/>
    <col min="10" max="10" width="7.25" style="23" customWidth="1"/>
    <col min="11" max="13" width="8.125" style="23" customWidth="1"/>
    <col min="14" max="14" width="12.25" style="23" customWidth="1"/>
    <col min="15" max="16384" width="9" style="23"/>
  </cols>
  <sheetData>
    <row r="1" spans="1:14" ht="27.75" customHeight="1" x14ac:dyDescent="0.15">
      <c r="A1" s="63" t="s">
        <v>36</v>
      </c>
      <c r="B1" s="64"/>
      <c r="C1" s="64"/>
      <c r="D1" s="64"/>
      <c r="E1" s="64"/>
      <c r="F1" s="65"/>
      <c r="G1" s="64"/>
      <c r="H1" s="64"/>
      <c r="I1" s="64"/>
      <c r="J1" s="64"/>
      <c r="K1" s="64"/>
      <c r="L1" s="64"/>
      <c r="M1" s="64"/>
      <c r="N1" s="64"/>
    </row>
    <row r="3" spans="1:14" x14ac:dyDescent="0.15">
      <c r="A3" s="27"/>
      <c r="N3" s="28"/>
    </row>
    <row r="4" spans="1:14" ht="22.15" customHeight="1" x14ac:dyDescent="0.15">
      <c r="A4" s="45" t="s">
        <v>32</v>
      </c>
      <c r="B4" s="45" t="s">
        <v>18</v>
      </c>
      <c r="C4" s="45" t="s">
        <v>19</v>
      </c>
      <c r="D4" s="45" t="s">
        <v>20</v>
      </c>
      <c r="E4" s="49" t="s">
        <v>21</v>
      </c>
      <c r="F4" s="56" t="s">
        <v>22</v>
      </c>
      <c r="G4" s="51" t="s">
        <v>23</v>
      </c>
      <c r="H4" s="45" t="s">
        <v>24</v>
      </c>
      <c r="I4" s="45" t="s">
        <v>25</v>
      </c>
      <c r="J4" s="53" t="s">
        <v>26</v>
      </c>
      <c r="K4" s="54" t="s">
        <v>27</v>
      </c>
      <c r="L4" s="54"/>
      <c r="M4" s="54"/>
      <c r="N4" s="29"/>
    </row>
    <row r="5" spans="1:14" s="31" customFormat="1" ht="36" customHeight="1" x14ac:dyDescent="0.15">
      <c r="A5" s="45"/>
      <c r="B5" s="45"/>
      <c r="C5" s="45"/>
      <c r="D5" s="45"/>
      <c r="E5" s="50"/>
      <c r="F5" s="56"/>
      <c r="G5" s="51"/>
      <c r="H5" s="45"/>
      <c r="I5" s="45"/>
      <c r="J5" s="53"/>
      <c r="K5" s="30" t="s">
        <v>28</v>
      </c>
      <c r="L5" s="30" t="s">
        <v>29</v>
      </c>
      <c r="M5" s="30" t="s">
        <v>13</v>
      </c>
      <c r="N5" s="30" t="s">
        <v>30</v>
      </c>
    </row>
    <row r="6" spans="1:14" s="31" customFormat="1" ht="102.75" customHeight="1" x14ac:dyDescent="0.15">
      <c r="A6" s="13" t="s">
        <v>53</v>
      </c>
      <c r="B6" s="1" t="s">
        <v>54</v>
      </c>
      <c r="C6" s="14">
        <v>44652</v>
      </c>
      <c r="D6" s="13" t="s">
        <v>55</v>
      </c>
      <c r="E6" s="15">
        <v>6010801020727</v>
      </c>
      <c r="F6" s="32" t="s">
        <v>56</v>
      </c>
      <c r="G6" s="17" t="s">
        <v>57</v>
      </c>
      <c r="H6" s="17" t="s">
        <v>58</v>
      </c>
      <c r="I6" s="19" t="s">
        <v>59</v>
      </c>
      <c r="J6" s="33"/>
      <c r="K6" s="19" t="s">
        <v>15</v>
      </c>
      <c r="L6" s="19">
        <v>0</v>
      </c>
      <c r="M6" s="19" t="s">
        <v>15</v>
      </c>
      <c r="N6" s="21" t="s">
        <v>60</v>
      </c>
    </row>
    <row r="7" spans="1:14" s="31" customFormat="1" ht="116.25" customHeight="1" x14ac:dyDescent="0.15">
      <c r="A7" s="13" t="s">
        <v>61</v>
      </c>
      <c r="B7" s="1" t="s">
        <v>54</v>
      </c>
      <c r="C7" s="14">
        <v>44652</v>
      </c>
      <c r="D7" s="13" t="s">
        <v>62</v>
      </c>
      <c r="E7" s="15">
        <v>5010801020752</v>
      </c>
      <c r="F7" s="32" t="s">
        <v>63</v>
      </c>
      <c r="G7" s="17" t="s">
        <v>64</v>
      </c>
      <c r="H7" s="17" t="s">
        <v>65</v>
      </c>
      <c r="I7" s="19" t="s">
        <v>59</v>
      </c>
      <c r="J7" s="33"/>
      <c r="K7" s="19" t="s">
        <v>15</v>
      </c>
      <c r="L7" s="19">
        <v>0</v>
      </c>
      <c r="M7" s="19" t="s">
        <v>15</v>
      </c>
      <c r="N7" s="21" t="s">
        <v>66</v>
      </c>
    </row>
    <row r="8" spans="1:14" s="31" customFormat="1" ht="114.75" customHeight="1" x14ac:dyDescent="0.15">
      <c r="A8" s="13" t="s">
        <v>67</v>
      </c>
      <c r="B8" s="1" t="s">
        <v>54</v>
      </c>
      <c r="C8" s="14">
        <v>44652</v>
      </c>
      <c r="D8" s="13" t="s">
        <v>68</v>
      </c>
      <c r="E8" s="15">
        <v>7010801014496</v>
      </c>
      <c r="F8" s="32" t="s">
        <v>69</v>
      </c>
      <c r="G8" s="17" t="s">
        <v>70</v>
      </c>
      <c r="H8" s="17" t="s">
        <v>71</v>
      </c>
      <c r="I8" s="19" t="s">
        <v>59</v>
      </c>
      <c r="J8" s="33"/>
      <c r="K8" s="19" t="s">
        <v>15</v>
      </c>
      <c r="L8" s="19">
        <v>0</v>
      </c>
      <c r="M8" s="19" t="s">
        <v>15</v>
      </c>
      <c r="N8" s="21" t="s">
        <v>72</v>
      </c>
    </row>
    <row r="9" spans="1:14" s="31" customFormat="1" ht="118.5" customHeight="1" x14ac:dyDescent="0.15">
      <c r="A9" s="13" t="s">
        <v>73</v>
      </c>
      <c r="B9" s="1" t="s">
        <v>74</v>
      </c>
      <c r="C9" s="14">
        <v>44652</v>
      </c>
      <c r="D9" s="13" t="s">
        <v>75</v>
      </c>
      <c r="E9" s="15">
        <v>8010801003218</v>
      </c>
      <c r="F9" s="32" t="s">
        <v>69</v>
      </c>
      <c r="G9" s="17" t="s">
        <v>76</v>
      </c>
      <c r="H9" s="17" t="s">
        <v>77</v>
      </c>
      <c r="I9" s="19" t="s">
        <v>59</v>
      </c>
      <c r="J9" s="33"/>
      <c r="K9" s="19" t="s">
        <v>15</v>
      </c>
      <c r="L9" s="19">
        <v>0</v>
      </c>
      <c r="M9" s="19" t="s">
        <v>15</v>
      </c>
      <c r="N9" s="21" t="s">
        <v>78</v>
      </c>
    </row>
    <row r="10" spans="1:14" s="31" customFormat="1" ht="228" customHeight="1" x14ac:dyDescent="0.15">
      <c r="A10" s="13" t="s">
        <v>79</v>
      </c>
      <c r="B10" s="1" t="s">
        <v>38</v>
      </c>
      <c r="C10" s="14">
        <v>44652</v>
      </c>
      <c r="D10" s="13" t="s">
        <v>80</v>
      </c>
      <c r="E10" s="15">
        <v>3020001081423</v>
      </c>
      <c r="F10" s="32" t="s">
        <v>81</v>
      </c>
      <c r="G10" s="17">
        <v>4517621918</v>
      </c>
      <c r="H10" s="17">
        <v>4517621918</v>
      </c>
      <c r="I10" s="19">
        <v>1</v>
      </c>
      <c r="J10" s="33"/>
      <c r="K10" s="19" t="s">
        <v>15</v>
      </c>
      <c r="L10" s="19">
        <v>0</v>
      </c>
      <c r="M10" s="19" t="s">
        <v>15</v>
      </c>
      <c r="N10" s="21">
        <v>0</v>
      </c>
    </row>
    <row r="11" spans="1:14" s="31" customFormat="1" ht="120.75" customHeight="1" x14ac:dyDescent="0.15">
      <c r="A11" s="13" t="s">
        <v>82</v>
      </c>
      <c r="B11" s="1" t="s">
        <v>83</v>
      </c>
      <c r="C11" s="14">
        <v>44652</v>
      </c>
      <c r="D11" s="13" t="s">
        <v>84</v>
      </c>
      <c r="E11" s="15">
        <v>7010601023838</v>
      </c>
      <c r="F11" s="32" t="s">
        <v>85</v>
      </c>
      <c r="G11" s="17" t="s">
        <v>86</v>
      </c>
      <c r="H11" s="17" t="s">
        <v>87</v>
      </c>
      <c r="I11" s="19" t="s">
        <v>59</v>
      </c>
      <c r="J11" s="33"/>
      <c r="K11" s="19" t="s">
        <v>15</v>
      </c>
      <c r="L11" s="19">
        <v>0</v>
      </c>
      <c r="M11" s="19" t="s">
        <v>15</v>
      </c>
      <c r="N11" s="21" t="s">
        <v>88</v>
      </c>
    </row>
    <row r="12" spans="1:14" s="31" customFormat="1" ht="115.5" customHeight="1" x14ac:dyDescent="0.15">
      <c r="A12" s="13" t="s">
        <v>89</v>
      </c>
      <c r="B12" s="1" t="s">
        <v>54</v>
      </c>
      <c r="C12" s="14">
        <v>44652</v>
      </c>
      <c r="D12" s="13" t="s">
        <v>90</v>
      </c>
      <c r="E12" s="15">
        <v>1110001003717</v>
      </c>
      <c r="F12" s="32" t="s">
        <v>85</v>
      </c>
      <c r="G12" s="17" t="s">
        <v>91</v>
      </c>
      <c r="H12" s="17" t="s">
        <v>92</v>
      </c>
      <c r="I12" s="19" t="s">
        <v>59</v>
      </c>
      <c r="J12" s="33"/>
      <c r="K12" s="19" t="s">
        <v>15</v>
      </c>
      <c r="L12" s="19">
        <v>0</v>
      </c>
      <c r="M12" s="19" t="s">
        <v>15</v>
      </c>
      <c r="N12" s="21" t="s">
        <v>93</v>
      </c>
    </row>
    <row r="13" spans="1:14" s="31" customFormat="1" ht="115.5" customHeight="1" x14ac:dyDescent="0.15">
      <c r="A13" s="13" t="s">
        <v>94</v>
      </c>
      <c r="B13" s="1" t="s">
        <v>38</v>
      </c>
      <c r="C13" s="14">
        <v>44652</v>
      </c>
      <c r="D13" s="13" t="s">
        <v>75</v>
      </c>
      <c r="E13" s="15">
        <v>8010801003218</v>
      </c>
      <c r="F13" s="32" t="s">
        <v>69</v>
      </c>
      <c r="G13" s="17">
        <v>2357160</v>
      </c>
      <c r="H13" s="17" t="s">
        <v>77</v>
      </c>
      <c r="I13" s="19">
        <v>1</v>
      </c>
      <c r="J13" s="33"/>
      <c r="K13" s="19" t="s">
        <v>15</v>
      </c>
      <c r="L13" s="19">
        <v>0</v>
      </c>
      <c r="M13" s="19" t="s">
        <v>15</v>
      </c>
      <c r="N13" s="21">
        <v>0</v>
      </c>
    </row>
    <row r="14" spans="1:14" s="31" customFormat="1" ht="120.75" customHeight="1" x14ac:dyDescent="0.15">
      <c r="A14" s="13" t="s">
        <v>95</v>
      </c>
      <c r="B14" s="1" t="s">
        <v>38</v>
      </c>
      <c r="C14" s="14">
        <v>44652</v>
      </c>
      <c r="D14" s="13" t="s">
        <v>39</v>
      </c>
      <c r="E14" s="15">
        <v>4010701000913</v>
      </c>
      <c r="F14" s="32" t="s">
        <v>96</v>
      </c>
      <c r="G14" s="17" t="s">
        <v>42</v>
      </c>
      <c r="H14" s="17" t="s">
        <v>97</v>
      </c>
      <c r="I14" s="19" t="s">
        <v>37</v>
      </c>
      <c r="J14" s="33"/>
      <c r="K14" s="19" t="s">
        <v>15</v>
      </c>
      <c r="L14" s="19" t="s">
        <v>98</v>
      </c>
      <c r="M14" s="19" t="s">
        <v>15</v>
      </c>
      <c r="N14" s="21" t="s">
        <v>99</v>
      </c>
    </row>
    <row r="15" spans="1:14" s="31" customFormat="1" ht="120.75" customHeight="1" x14ac:dyDescent="0.15">
      <c r="A15" s="13" t="s">
        <v>100</v>
      </c>
      <c r="B15" s="1" t="s">
        <v>38</v>
      </c>
      <c r="C15" s="14">
        <v>44652</v>
      </c>
      <c r="D15" s="13" t="s">
        <v>101</v>
      </c>
      <c r="E15" s="15">
        <v>5700150015680</v>
      </c>
      <c r="F15" s="32" t="s">
        <v>96</v>
      </c>
      <c r="G15" s="17" t="s">
        <v>42</v>
      </c>
      <c r="H15" s="17" t="s">
        <v>102</v>
      </c>
      <c r="I15" s="19" t="s">
        <v>37</v>
      </c>
      <c r="J15" s="33"/>
      <c r="K15" s="19" t="s">
        <v>15</v>
      </c>
      <c r="L15" s="19" t="s">
        <v>98</v>
      </c>
      <c r="M15" s="19" t="s">
        <v>15</v>
      </c>
      <c r="N15" s="21" t="s">
        <v>99</v>
      </c>
    </row>
    <row r="16" spans="1:14" s="31" customFormat="1" ht="75" customHeight="1" x14ac:dyDescent="0.15">
      <c r="A16" s="13" t="s">
        <v>103</v>
      </c>
      <c r="B16" s="1" t="s">
        <v>38</v>
      </c>
      <c r="C16" s="14">
        <v>44652</v>
      </c>
      <c r="D16" s="13" t="s">
        <v>104</v>
      </c>
      <c r="E16" s="15">
        <v>6010001068278</v>
      </c>
      <c r="F16" s="32" t="s">
        <v>96</v>
      </c>
      <c r="G16" s="17" t="s">
        <v>42</v>
      </c>
      <c r="H16" s="17" t="s">
        <v>105</v>
      </c>
      <c r="I16" s="19" t="s">
        <v>37</v>
      </c>
      <c r="J16" s="33"/>
      <c r="K16" s="19" t="s">
        <v>15</v>
      </c>
      <c r="L16" s="19" t="s">
        <v>98</v>
      </c>
      <c r="M16" s="19" t="s">
        <v>15</v>
      </c>
      <c r="N16" s="21" t="s">
        <v>99</v>
      </c>
    </row>
    <row r="17" spans="1:14" s="31" customFormat="1" ht="75" customHeight="1" x14ac:dyDescent="0.15">
      <c r="A17" s="13" t="s">
        <v>106</v>
      </c>
      <c r="B17" s="1" t="s">
        <v>38</v>
      </c>
      <c r="C17" s="14">
        <v>44652</v>
      </c>
      <c r="D17" s="13" t="s">
        <v>107</v>
      </c>
      <c r="E17" s="15">
        <v>5010401053632</v>
      </c>
      <c r="F17" s="32" t="s">
        <v>96</v>
      </c>
      <c r="G17" s="17" t="s">
        <v>42</v>
      </c>
      <c r="H17" s="17">
        <v>1716000</v>
      </c>
      <c r="I17" s="19" t="s">
        <v>37</v>
      </c>
      <c r="J17" s="33"/>
      <c r="K17" s="19" t="s">
        <v>15</v>
      </c>
      <c r="L17" s="19" t="s">
        <v>98</v>
      </c>
      <c r="M17" s="19" t="s">
        <v>15</v>
      </c>
      <c r="N17" s="21">
        <v>0</v>
      </c>
    </row>
    <row r="18" spans="1:14" s="31" customFormat="1" ht="75" customHeight="1" x14ac:dyDescent="0.15">
      <c r="A18" s="13" t="s">
        <v>108</v>
      </c>
      <c r="B18" s="1" t="s">
        <v>38</v>
      </c>
      <c r="C18" s="14">
        <v>44652</v>
      </c>
      <c r="D18" s="13" t="s">
        <v>109</v>
      </c>
      <c r="E18" s="15">
        <v>1010001087332</v>
      </c>
      <c r="F18" s="32" t="s">
        <v>96</v>
      </c>
      <c r="G18" s="17" t="s">
        <v>42</v>
      </c>
      <c r="H18" s="17">
        <v>2387000</v>
      </c>
      <c r="I18" s="19" t="s">
        <v>37</v>
      </c>
      <c r="J18" s="33"/>
      <c r="K18" s="19" t="s">
        <v>15</v>
      </c>
      <c r="L18" s="19" t="s">
        <v>98</v>
      </c>
      <c r="M18" s="19" t="s">
        <v>15</v>
      </c>
      <c r="N18" s="21">
        <v>0</v>
      </c>
    </row>
    <row r="19" spans="1:14" s="31" customFormat="1" ht="75" customHeight="1" x14ac:dyDescent="0.15">
      <c r="A19" s="13" t="s">
        <v>110</v>
      </c>
      <c r="B19" s="1" t="s">
        <v>38</v>
      </c>
      <c r="C19" s="14">
        <v>44652</v>
      </c>
      <c r="D19" s="13" t="s">
        <v>111</v>
      </c>
      <c r="E19" s="15" t="s">
        <v>112</v>
      </c>
      <c r="F19" s="32" t="s">
        <v>96</v>
      </c>
      <c r="G19" s="17">
        <v>455002631</v>
      </c>
      <c r="H19" s="17">
        <v>455002631</v>
      </c>
      <c r="I19" s="19">
        <v>1</v>
      </c>
      <c r="J19" s="33"/>
      <c r="K19" s="19" t="s">
        <v>15</v>
      </c>
      <c r="L19" s="19" t="s">
        <v>98</v>
      </c>
      <c r="M19" s="19" t="s">
        <v>15</v>
      </c>
      <c r="N19" s="21">
        <v>0</v>
      </c>
    </row>
    <row r="20" spans="1:14" s="31" customFormat="1" ht="68.25" customHeight="1" x14ac:dyDescent="0.15">
      <c r="A20" s="13" t="s">
        <v>113</v>
      </c>
      <c r="B20" s="1" t="s">
        <v>38</v>
      </c>
      <c r="C20" s="14">
        <v>44652</v>
      </c>
      <c r="D20" s="13" t="s">
        <v>114</v>
      </c>
      <c r="E20" s="15">
        <v>2010001008683</v>
      </c>
      <c r="F20" s="32" t="s">
        <v>96</v>
      </c>
      <c r="G20" s="17" t="s">
        <v>42</v>
      </c>
      <c r="H20" s="17">
        <v>9680000</v>
      </c>
      <c r="I20" s="19" t="s">
        <v>37</v>
      </c>
      <c r="J20" s="33"/>
      <c r="K20" s="19" t="s">
        <v>15</v>
      </c>
      <c r="L20" s="19" t="s">
        <v>98</v>
      </c>
      <c r="M20" s="19" t="s">
        <v>15</v>
      </c>
      <c r="N20" s="21">
        <v>0</v>
      </c>
    </row>
    <row r="21" spans="1:14" s="31" customFormat="1" ht="85.5" customHeight="1" x14ac:dyDescent="0.15">
      <c r="A21" s="13" t="s">
        <v>115</v>
      </c>
      <c r="B21" s="1" t="s">
        <v>38</v>
      </c>
      <c r="C21" s="14">
        <v>44652</v>
      </c>
      <c r="D21" s="13" t="s">
        <v>116</v>
      </c>
      <c r="E21" s="15" t="s">
        <v>117</v>
      </c>
      <c r="F21" s="32" t="s">
        <v>96</v>
      </c>
      <c r="G21" s="17">
        <v>46262293</v>
      </c>
      <c r="H21" s="17">
        <v>46262293</v>
      </c>
      <c r="I21" s="19">
        <v>1</v>
      </c>
      <c r="J21" s="33"/>
      <c r="K21" s="19" t="s">
        <v>15</v>
      </c>
      <c r="L21" s="19" t="s">
        <v>98</v>
      </c>
      <c r="M21" s="19" t="s">
        <v>15</v>
      </c>
      <c r="N21" s="21">
        <v>0</v>
      </c>
    </row>
    <row r="22" spans="1:14" s="31" customFormat="1" ht="87.75" customHeight="1" x14ac:dyDescent="0.15">
      <c r="A22" s="13" t="s">
        <v>354</v>
      </c>
      <c r="B22" s="1" t="s">
        <v>38</v>
      </c>
      <c r="C22" s="14">
        <v>44652</v>
      </c>
      <c r="D22" s="13" t="s">
        <v>355</v>
      </c>
      <c r="E22" s="15">
        <v>6010405003434</v>
      </c>
      <c r="F22" s="32" t="s">
        <v>356</v>
      </c>
      <c r="G22" s="17">
        <v>7643983</v>
      </c>
      <c r="H22" s="17" t="s">
        <v>357</v>
      </c>
      <c r="I22" s="19">
        <v>1</v>
      </c>
      <c r="J22" s="33"/>
      <c r="K22" s="19" t="s">
        <v>15</v>
      </c>
      <c r="L22" s="19" t="s">
        <v>98</v>
      </c>
      <c r="M22" s="19" t="s">
        <v>15</v>
      </c>
      <c r="N22" s="21">
        <v>0</v>
      </c>
    </row>
    <row r="23" spans="1:14" s="31" customFormat="1" ht="87.75" customHeight="1" x14ac:dyDescent="0.15">
      <c r="A23" s="13" t="s">
        <v>358</v>
      </c>
      <c r="B23" s="1" t="s">
        <v>38</v>
      </c>
      <c r="C23" s="14">
        <v>44652</v>
      </c>
      <c r="D23" s="13" t="s">
        <v>359</v>
      </c>
      <c r="E23" s="15">
        <v>6010001028100</v>
      </c>
      <c r="F23" s="32" t="s">
        <v>360</v>
      </c>
      <c r="G23" s="17" t="s">
        <v>361</v>
      </c>
      <c r="H23" s="17" t="s">
        <v>362</v>
      </c>
      <c r="I23" s="19">
        <v>1</v>
      </c>
      <c r="J23" s="33"/>
      <c r="K23" s="19" t="s">
        <v>15</v>
      </c>
      <c r="L23" s="19" t="s">
        <v>98</v>
      </c>
      <c r="M23" s="19" t="s">
        <v>15</v>
      </c>
      <c r="N23" s="21">
        <v>0</v>
      </c>
    </row>
    <row r="24" spans="1:14" s="31" customFormat="1" ht="87.75" customHeight="1" x14ac:dyDescent="0.15">
      <c r="A24" s="13" t="s">
        <v>358</v>
      </c>
      <c r="B24" s="1" t="s">
        <v>38</v>
      </c>
      <c r="C24" s="14">
        <v>44652</v>
      </c>
      <c r="D24" s="13" t="s">
        <v>363</v>
      </c>
      <c r="E24" s="15">
        <v>9040002061664</v>
      </c>
      <c r="F24" s="32" t="s">
        <v>360</v>
      </c>
      <c r="G24" s="17" t="s">
        <v>361</v>
      </c>
      <c r="H24" s="17" t="s">
        <v>362</v>
      </c>
      <c r="I24" s="19">
        <v>1</v>
      </c>
      <c r="J24" s="33"/>
      <c r="K24" s="19" t="s">
        <v>15</v>
      </c>
      <c r="L24" s="19" t="s">
        <v>98</v>
      </c>
      <c r="M24" s="19" t="s">
        <v>15</v>
      </c>
      <c r="N24" s="21">
        <v>0</v>
      </c>
    </row>
    <row r="25" spans="1:14" s="31" customFormat="1" ht="87.75" customHeight="1" x14ac:dyDescent="0.15">
      <c r="A25" s="13" t="s">
        <v>358</v>
      </c>
      <c r="B25" s="1" t="s">
        <v>38</v>
      </c>
      <c r="C25" s="14">
        <v>44652</v>
      </c>
      <c r="D25" s="13" t="s">
        <v>364</v>
      </c>
      <c r="E25" s="15">
        <v>4040001023034</v>
      </c>
      <c r="F25" s="32" t="s">
        <v>360</v>
      </c>
      <c r="G25" s="17" t="s">
        <v>361</v>
      </c>
      <c r="H25" s="17" t="s">
        <v>362</v>
      </c>
      <c r="I25" s="19">
        <v>1</v>
      </c>
      <c r="J25" s="33"/>
      <c r="K25" s="19" t="s">
        <v>15</v>
      </c>
      <c r="L25" s="19" t="s">
        <v>98</v>
      </c>
      <c r="M25" s="19" t="s">
        <v>15</v>
      </c>
      <c r="N25" s="21">
        <v>0</v>
      </c>
    </row>
    <row r="26" spans="1:14" s="31" customFormat="1" ht="120.75" customHeight="1" x14ac:dyDescent="0.15">
      <c r="A26" s="13" t="s">
        <v>365</v>
      </c>
      <c r="B26" s="1" t="s">
        <v>38</v>
      </c>
      <c r="C26" s="14">
        <v>44652</v>
      </c>
      <c r="D26" s="13" t="s">
        <v>366</v>
      </c>
      <c r="E26" s="15">
        <v>9010001022174</v>
      </c>
      <c r="F26" s="32" t="s">
        <v>96</v>
      </c>
      <c r="G26" s="17" t="s">
        <v>361</v>
      </c>
      <c r="H26" s="17">
        <v>2197800</v>
      </c>
      <c r="I26" s="19">
        <v>1</v>
      </c>
      <c r="J26" s="33"/>
      <c r="K26" s="19" t="s">
        <v>15</v>
      </c>
      <c r="L26" s="19" t="s">
        <v>98</v>
      </c>
      <c r="M26" s="19" t="s">
        <v>15</v>
      </c>
      <c r="N26" s="21">
        <v>0</v>
      </c>
    </row>
    <row r="27" spans="1:14" s="31" customFormat="1" ht="66.75" customHeight="1" x14ac:dyDescent="0.15">
      <c r="A27" s="13" t="s">
        <v>367</v>
      </c>
      <c r="B27" s="1" t="s">
        <v>38</v>
      </c>
      <c r="C27" s="14">
        <v>44652</v>
      </c>
      <c r="D27" s="13" t="s">
        <v>368</v>
      </c>
      <c r="E27" s="15">
        <v>7010401018377</v>
      </c>
      <c r="F27" s="32" t="s">
        <v>96</v>
      </c>
      <c r="G27" s="17" t="s">
        <v>361</v>
      </c>
      <c r="H27" s="17" t="s">
        <v>369</v>
      </c>
      <c r="I27" s="19">
        <v>1</v>
      </c>
      <c r="J27" s="33"/>
      <c r="K27" s="19" t="s">
        <v>15</v>
      </c>
      <c r="L27" s="19" t="s">
        <v>98</v>
      </c>
      <c r="M27" s="19" t="s">
        <v>15</v>
      </c>
      <c r="N27" s="21">
        <v>0</v>
      </c>
    </row>
    <row r="28" spans="1:14" s="31" customFormat="1" ht="64.5" customHeight="1" x14ac:dyDescent="0.15">
      <c r="A28" s="13" t="s">
        <v>370</v>
      </c>
      <c r="B28" s="1" t="s">
        <v>38</v>
      </c>
      <c r="C28" s="14">
        <v>44652</v>
      </c>
      <c r="D28" s="13" t="s">
        <v>371</v>
      </c>
      <c r="E28" s="15">
        <v>8011001038442</v>
      </c>
      <c r="F28" s="32" t="s">
        <v>96</v>
      </c>
      <c r="G28" s="17" t="s">
        <v>361</v>
      </c>
      <c r="H28" s="17">
        <v>1770599</v>
      </c>
      <c r="I28" s="19">
        <v>1</v>
      </c>
      <c r="J28" s="33"/>
      <c r="K28" s="19" t="s">
        <v>15</v>
      </c>
      <c r="L28" s="19" t="s">
        <v>98</v>
      </c>
      <c r="M28" s="19" t="s">
        <v>15</v>
      </c>
      <c r="N28" s="21">
        <v>0</v>
      </c>
    </row>
    <row r="29" spans="1:14" s="31" customFormat="1" ht="77.25" customHeight="1" x14ac:dyDescent="0.15">
      <c r="A29" s="13" t="s">
        <v>372</v>
      </c>
      <c r="B29" s="1" t="s">
        <v>38</v>
      </c>
      <c r="C29" s="14">
        <v>44652</v>
      </c>
      <c r="D29" s="13" t="s">
        <v>373</v>
      </c>
      <c r="E29" s="15">
        <v>5010001134287</v>
      </c>
      <c r="F29" s="32" t="s">
        <v>96</v>
      </c>
      <c r="G29" s="17" t="s">
        <v>361</v>
      </c>
      <c r="H29" s="17" t="s">
        <v>374</v>
      </c>
      <c r="I29" s="19">
        <v>1</v>
      </c>
      <c r="J29" s="33"/>
      <c r="K29" s="19" t="s">
        <v>15</v>
      </c>
      <c r="L29" s="19" t="s">
        <v>98</v>
      </c>
      <c r="M29" s="19" t="s">
        <v>15</v>
      </c>
      <c r="N29" s="21">
        <v>0</v>
      </c>
    </row>
    <row r="30" spans="1:14" s="31" customFormat="1" ht="125.25" customHeight="1" x14ac:dyDescent="0.15">
      <c r="A30" s="13" t="s">
        <v>375</v>
      </c>
      <c r="B30" s="1" t="s">
        <v>44</v>
      </c>
      <c r="C30" s="14">
        <v>44652</v>
      </c>
      <c r="D30" s="13" t="s">
        <v>376</v>
      </c>
      <c r="E30" s="15" t="s">
        <v>377</v>
      </c>
      <c r="F30" s="32" t="s">
        <v>378</v>
      </c>
      <c r="G30" s="17" t="s">
        <v>379</v>
      </c>
      <c r="H30" s="17">
        <v>0</v>
      </c>
      <c r="I30" s="19">
        <v>1</v>
      </c>
      <c r="J30" s="33"/>
      <c r="K30" s="19" t="s">
        <v>15</v>
      </c>
      <c r="L30" s="19" t="s">
        <v>98</v>
      </c>
      <c r="M30" s="19" t="s">
        <v>15</v>
      </c>
      <c r="N30" s="21">
        <v>0</v>
      </c>
    </row>
    <row r="31" spans="1:14" s="31" customFormat="1" ht="60" customHeight="1" x14ac:dyDescent="0.15">
      <c r="A31" s="13" t="s">
        <v>380</v>
      </c>
      <c r="B31" s="1" t="s">
        <v>38</v>
      </c>
      <c r="C31" s="14">
        <v>44652</v>
      </c>
      <c r="D31" s="13" t="s">
        <v>75</v>
      </c>
      <c r="E31" s="15">
        <v>8010801003218</v>
      </c>
      <c r="F31" s="32" t="s">
        <v>381</v>
      </c>
      <c r="G31" s="17" t="s">
        <v>361</v>
      </c>
      <c r="H31" s="17">
        <v>0</v>
      </c>
      <c r="I31" s="19">
        <v>1</v>
      </c>
      <c r="J31" s="33"/>
      <c r="K31" s="19" t="s">
        <v>15</v>
      </c>
      <c r="L31" s="19" t="s">
        <v>98</v>
      </c>
      <c r="M31" s="19" t="s">
        <v>15</v>
      </c>
      <c r="N31" s="21">
        <v>0</v>
      </c>
    </row>
    <row r="32" spans="1:14" s="31" customFormat="1" ht="107.25" customHeight="1" x14ac:dyDescent="0.15">
      <c r="A32" s="13" t="s">
        <v>382</v>
      </c>
      <c r="B32" s="1" t="s">
        <v>38</v>
      </c>
      <c r="C32" s="14">
        <v>44679</v>
      </c>
      <c r="D32" s="13" t="s">
        <v>383</v>
      </c>
      <c r="E32" s="15">
        <v>5010005007398</v>
      </c>
      <c r="F32" s="32" t="s">
        <v>384</v>
      </c>
      <c r="G32" s="17" t="s">
        <v>361</v>
      </c>
      <c r="H32" s="17">
        <v>0</v>
      </c>
      <c r="I32" s="19">
        <v>1</v>
      </c>
      <c r="J32" s="33"/>
      <c r="K32" s="19" t="s">
        <v>15</v>
      </c>
      <c r="L32" s="19" t="s">
        <v>98</v>
      </c>
      <c r="M32" s="19" t="s">
        <v>15</v>
      </c>
      <c r="N32" s="21">
        <v>0</v>
      </c>
    </row>
    <row r="33" spans="1:14" s="31" customFormat="1" ht="111" customHeight="1" x14ac:dyDescent="0.15">
      <c r="A33" s="13" t="s">
        <v>385</v>
      </c>
      <c r="B33" s="1" t="s">
        <v>74</v>
      </c>
      <c r="C33" s="14">
        <v>44652</v>
      </c>
      <c r="D33" s="13" t="s">
        <v>386</v>
      </c>
      <c r="E33" s="15">
        <v>8010801004554</v>
      </c>
      <c r="F33" s="32" t="s">
        <v>387</v>
      </c>
      <c r="G33" s="17" t="s">
        <v>379</v>
      </c>
      <c r="H33" s="17">
        <v>0</v>
      </c>
      <c r="I33" s="19">
        <v>1</v>
      </c>
      <c r="J33" s="33"/>
      <c r="K33" s="19" t="s">
        <v>15</v>
      </c>
      <c r="L33" s="19">
        <v>0</v>
      </c>
      <c r="M33" s="19" t="s">
        <v>15</v>
      </c>
      <c r="N33" s="21" t="s">
        <v>388</v>
      </c>
    </row>
    <row r="34" spans="1:14" s="31" customFormat="1" ht="67.5" customHeight="1" x14ac:dyDescent="0.15">
      <c r="A34" s="13" t="s">
        <v>389</v>
      </c>
      <c r="B34" s="1" t="s">
        <v>38</v>
      </c>
      <c r="C34" s="14">
        <v>44652</v>
      </c>
      <c r="D34" s="13" t="s">
        <v>390</v>
      </c>
      <c r="E34" s="15">
        <v>6020001023868</v>
      </c>
      <c r="F34" s="32" t="s">
        <v>391</v>
      </c>
      <c r="G34" s="17" t="s">
        <v>361</v>
      </c>
      <c r="H34" s="17" t="s">
        <v>374</v>
      </c>
      <c r="I34" s="19">
        <v>1</v>
      </c>
      <c r="J34" s="33"/>
      <c r="K34" s="19" t="s">
        <v>15</v>
      </c>
      <c r="L34" s="19" t="s">
        <v>98</v>
      </c>
      <c r="M34" s="19" t="s">
        <v>15</v>
      </c>
      <c r="N34" s="21">
        <v>0</v>
      </c>
    </row>
    <row r="35" spans="1:14" s="31" customFormat="1" ht="182.25" customHeight="1" x14ac:dyDescent="0.15">
      <c r="A35" s="13" t="s">
        <v>392</v>
      </c>
      <c r="B35" s="1" t="s">
        <v>256</v>
      </c>
      <c r="C35" s="14">
        <v>44652</v>
      </c>
      <c r="D35" s="13" t="s">
        <v>257</v>
      </c>
      <c r="E35" s="15">
        <v>1110001003741</v>
      </c>
      <c r="F35" s="32" t="s">
        <v>393</v>
      </c>
      <c r="G35" s="17" t="s">
        <v>379</v>
      </c>
      <c r="H35" s="17">
        <v>0</v>
      </c>
      <c r="I35" s="19">
        <v>1</v>
      </c>
      <c r="J35" s="33"/>
      <c r="K35" s="19" t="s">
        <v>15</v>
      </c>
      <c r="L35" s="19" t="s">
        <v>98</v>
      </c>
      <c r="M35" s="19" t="s">
        <v>15</v>
      </c>
      <c r="N35" s="21">
        <v>0</v>
      </c>
    </row>
    <row r="36" spans="1:14" s="31" customFormat="1" ht="67.5" customHeight="1" x14ac:dyDescent="0.15">
      <c r="A36" s="13" t="s">
        <v>394</v>
      </c>
      <c r="B36" s="1" t="s">
        <v>250</v>
      </c>
      <c r="C36" s="14">
        <v>44652</v>
      </c>
      <c r="D36" s="13" t="s">
        <v>395</v>
      </c>
      <c r="E36" s="15" t="s">
        <v>396</v>
      </c>
      <c r="F36" s="32" t="s">
        <v>96</v>
      </c>
      <c r="G36" s="17" t="s">
        <v>361</v>
      </c>
      <c r="H36" s="17" t="s">
        <v>374</v>
      </c>
      <c r="I36" s="19">
        <v>1</v>
      </c>
      <c r="J36" s="33"/>
      <c r="K36" s="19" t="s">
        <v>15</v>
      </c>
      <c r="L36" s="19" t="s">
        <v>98</v>
      </c>
      <c r="M36" s="19" t="s">
        <v>15</v>
      </c>
      <c r="N36" s="21">
        <v>0</v>
      </c>
    </row>
    <row r="37" spans="1:14" s="31" customFormat="1" ht="97.5" customHeight="1" x14ac:dyDescent="0.15">
      <c r="A37" s="13" t="s">
        <v>397</v>
      </c>
      <c r="B37" s="1" t="s">
        <v>38</v>
      </c>
      <c r="C37" s="14">
        <v>44652</v>
      </c>
      <c r="D37" s="13" t="s">
        <v>398</v>
      </c>
      <c r="E37" s="15">
        <v>8030005001355</v>
      </c>
      <c r="F37" s="32" t="s">
        <v>399</v>
      </c>
      <c r="G37" s="17" t="s">
        <v>361</v>
      </c>
      <c r="H37" s="17">
        <v>0</v>
      </c>
      <c r="I37" s="19">
        <v>1</v>
      </c>
      <c r="J37" s="33"/>
      <c r="K37" s="19" t="s">
        <v>15</v>
      </c>
      <c r="L37" s="19">
        <v>0</v>
      </c>
      <c r="M37" s="19" t="s">
        <v>15</v>
      </c>
      <c r="N37" s="21">
        <v>0</v>
      </c>
    </row>
    <row r="38" spans="1:14" s="31" customFormat="1" ht="97.5" customHeight="1" x14ac:dyDescent="0.15">
      <c r="A38" s="13" t="s">
        <v>400</v>
      </c>
      <c r="B38" s="1" t="s">
        <v>38</v>
      </c>
      <c r="C38" s="14">
        <v>44652</v>
      </c>
      <c r="D38" s="13" t="s">
        <v>401</v>
      </c>
      <c r="E38" s="15">
        <v>2110005000916</v>
      </c>
      <c r="F38" s="32" t="s">
        <v>399</v>
      </c>
      <c r="G38" s="17" t="s">
        <v>361</v>
      </c>
      <c r="H38" s="17">
        <v>0</v>
      </c>
      <c r="I38" s="19">
        <v>1</v>
      </c>
      <c r="J38" s="33"/>
      <c r="K38" s="19" t="s">
        <v>15</v>
      </c>
      <c r="L38" s="19">
        <v>0</v>
      </c>
      <c r="M38" s="19" t="s">
        <v>15</v>
      </c>
      <c r="N38" s="21">
        <v>0</v>
      </c>
    </row>
    <row r="39" spans="1:14" s="31" customFormat="1" ht="67.5" customHeight="1" x14ac:dyDescent="0.15">
      <c r="A39" s="13" t="s">
        <v>402</v>
      </c>
      <c r="B39" s="1" t="s">
        <v>38</v>
      </c>
      <c r="C39" s="14">
        <v>44652</v>
      </c>
      <c r="D39" s="13" t="s">
        <v>403</v>
      </c>
      <c r="E39" s="15">
        <v>4010401022860</v>
      </c>
      <c r="F39" s="32" t="s">
        <v>96</v>
      </c>
      <c r="G39" s="17" t="s">
        <v>361</v>
      </c>
      <c r="H39" s="17" t="s">
        <v>374</v>
      </c>
      <c r="I39" s="19">
        <v>1</v>
      </c>
      <c r="J39" s="33"/>
      <c r="K39" s="19" t="s">
        <v>15</v>
      </c>
      <c r="L39" s="19" t="s">
        <v>98</v>
      </c>
      <c r="M39" s="19" t="s">
        <v>15</v>
      </c>
      <c r="N39" s="21">
        <v>0</v>
      </c>
    </row>
    <row r="40" spans="1:14" s="31" customFormat="1" ht="98.25" customHeight="1" x14ac:dyDescent="0.15">
      <c r="A40" s="13" t="s">
        <v>404</v>
      </c>
      <c r="B40" s="1" t="s">
        <v>38</v>
      </c>
      <c r="C40" s="14">
        <v>44652</v>
      </c>
      <c r="D40" s="13" t="s">
        <v>405</v>
      </c>
      <c r="E40" s="15">
        <v>9010701006154</v>
      </c>
      <c r="F40" s="32" t="s">
        <v>399</v>
      </c>
      <c r="G40" s="17" t="s">
        <v>361</v>
      </c>
      <c r="H40" s="17">
        <v>0</v>
      </c>
      <c r="I40" s="19">
        <v>1</v>
      </c>
      <c r="J40" s="33"/>
      <c r="K40" s="19" t="s">
        <v>15</v>
      </c>
      <c r="L40" s="19">
        <v>0</v>
      </c>
      <c r="M40" s="19" t="s">
        <v>15</v>
      </c>
      <c r="N40" s="21">
        <v>0</v>
      </c>
    </row>
    <row r="41" spans="1:14" s="31" customFormat="1" ht="98.25" customHeight="1" x14ac:dyDescent="0.15">
      <c r="A41" s="13" t="s">
        <v>404</v>
      </c>
      <c r="B41" s="1" t="s">
        <v>38</v>
      </c>
      <c r="C41" s="14">
        <v>44652</v>
      </c>
      <c r="D41" s="13" t="s">
        <v>406</v>
      </c>
      <c r="E41" s="15">
        <v>5040001008612</v>
      </c>
      <c r="F41" s="32" t="s">
        <v>399</v>
      </c>
      <c r="G41" s="17" t="s">
        <v>361</v>
      </c>
      <c r="H41" s="17">
        <v>0</v>
      </c>
      <c r="I41" s="19">
        <v>1</v>
      </c>
      <c r="J41" s="33"/>
      <c r="K41" s="19" t="s">
        <v>15</v>
      </c>
      <c r="L41" s="19">
        <v>0</v>
      </c>
      <c r="M41" s="19" t="s">
        <v>15</v>
      </c>
      <c r="N41" s="21">
        <v>0</v>
      </c>
    </row>
    <row r="42" spans="1:14" s="31" customFormat="1" ht="91.5" customHeight="1" x14ac:dyDescent="0.15">
      <c r="A42" s="13" t="s">
        <v>404</v>
      </c>
      <c r="B42" s="1" t="s">
        <v>38</v>
      </c>
      <c r="C42" s="14">
        <v>44652</v>
      </c>
      <c r="D42" s="13" t="s">
        <v>407</v>
      </c>
      <c r="E42" s="15">
        <v>4010401022860</v>
      </c>
      <c r="F42" s="32" t="s">
        <v>399</v>
      </c>
      <c r="G42" s="17" t="s">
        <v>361</v>
      </c>
      <c r="H42" s="17">
        <v>0</v>
      </c>
      <c r="I42" s="19">
        <v>1</v>
      </c>
      <c r="J42" s="33"/>
      <c r="K42" s="19" t="s">
        <v>15</v>
      </c>
      <c r="L42" s="19">
        <v>0</v>
      </c>
      <c r="M42" s="19" t="s">
        <v>15</v>
      </c>
      <c r="N42" s="21">
        <v>0</v>
      </c>
    </row>
    <row r="43" spans="1:14" s="31" customFormat="1" ht="91.5" customHeight="1" x14ac:dyDescent="0.15">
      <c r="A43" s="13" t="s">
        <v>404</v>
      </c>
      <c r="B43" s="1" t="s">
        <v>38</v>
      </c>
      <c r="C43" s="14">
        <v>44652</v>
      </c>
      <c r="D43" s="13" t="s">
        <v>408</v>
      </c>
      <c r="E43" s="15">
        <v>3010401059929</v>
      </c>
      <c r="F43" s="32" t="s">
        <v>399</v>
      </c>
      <c r="G43" s="17" t="s">
        <v>361</v>
      </c>
      <c r="H43" s="17">
        <v>0</v>
      </c>
      <c r="I43" s="19">
        <v>1</v>
      </c>
      <c r="J43" s="33"/>
      <c r="K43" s="19" t="s">
        <v>15</v>
      </c>
      <c r="L43" s="19">
        <v>0</v>
      </c>
      <c r="M43" s="19" t="s">
        <v>15</v>
      </c>
      <c r="N43" s="21">
        <v>0</v>
      </c>
    </row>
    <row r="44" spans="1:14" s="31" customFormat="1" ht="91.5" customHeight="1" x14ac:dyDescent="0.15">
      <c r="A44" s="13" t="s">
        <v>409</v>
      </c>
      <c r="B44" s="1" t="s">
        <v>38</v>
      </c>
      <c r="C44" s="14">
        <v>44652</v>
      </c>
      <c r="D44" s="13" t="s">
        <v>410</v>
      </c>
      <c r="E44" s="15">
        <v>1110001027716</v>
      </c>
      <c r="F44" s="32" t="s">
        <v>399</v>
      </c>
      <c r="G44" s="17" t="s">
        <v>361</v>
      </c>
      <c r="H44" s="17">
        <v>0</v>
      </c>
      <c r="I44" s="19">
        <v>1</v>
      </c>
      <c r="J44" s="33"/>
      <c r="K44" s="19" t="s">
        <v>15</v>
      </c>
      <c r="L44" s="19">
        <v>0</v>
      </c>
      <c r="M44" s="19" t="s">
        <v>15</v>
      </c>
      <c r="N44" s="21">
        <v>0</v>
      </c>
    </row>
    <row r="45" spans="1:14" s="31" customFormat="1" ht="92.25" customHeight="1" x14ac:dyDescent="0.15">
      <c r="A45" s="13" t="s">
        <v>411</v>
      </c>
      <c r="B45" s="1" t="s">
        <v>38</v>
      </c>
      <c r="C45" s="14">
        <v>44652</v>
      </c>
      <c r="D45" s="13" t="s">
        <v>412</v>
      </c>
      <c r="E45" s="15">
        <v>1010001112577</v>
      </c>
      <c r="F45" s="32" t="s">
        <v>399</v>
      </c>
      <c r="G45" s="17" t="s">
        <v>361</v>
      </c>
      <c r="H45" s="17">
        <v>0</v>
      </c>
      <c r="I45" s="19">
        <v>1</v>
      </c>
      <c r="J45" s="33"/>
      <c r="K45" s="19" t="s">
        <v>15</v>
      </c>
      <c r="L45" s="19">
        <v>0</v>
      </c>
      <c r="M45" s="19" t="s">
        <v>15</v>
      </c>
      <c r="N45" s="21">
        <v>0</v>
      </c>
    </row>
    <row r="46" spans="1:14" s="31" customFormat="1" ht="92.25" customHeight="1" x14ac:dyDescent="0.15">
      <c r="A46" s="13" t="s">
        <v>413</v>
      </c>
      <c r="B46" s="1" t="s">
        <v>38</v>
      </c>
      <c r="C46" s="14">
        <v>44652</v>
      </c>
      <c r="D46" s="13" t="s">
        <v>414</v>
      </c>
      <c r="E46" s="15">
        <v>5000020150002</v>
      </c>
      <c r="F46" s="32" t="s">
        <v>399</v>
      </c>
      <c r="G46" s="17" t="s">
        <v>361</v>
      </c>
      <c r="H46" s="17">
        <v>0</v>
      </c>
      <c r="I46" s="19">
        <v>1</v>
      </c>
      <c r="J46" s="33"/>
      <c r="K46" s="19" t="s">
        <v>15</v>
      </c>
      <c r="L46" s="19">
        <v>0</v>
      </c>
      <c r="M46" s="19" t="s">
        <v>15</v>
      </c>
      <c r="N46" s="21">
        <v>0</v>
      </c>
    </row>
    <row r="47" spans="1:14" s="31" customFormat="1" ht="92.25" customHeight="1" x14ac:dyDescent="0.15">
      <c r="A47" s="13" t="s">
        <v>415</v>
      </c>
      <c r="B47" s="1" t="s">
        <v>38</v>
      </c>
      <c r="C47" s="14">
        <v>44652</v>
      </c>
      <c r="D47" s="13" t="s">
        <v>416</v>
      </c>
      <c r="E47" s="15">
        <v>8000020130001</v>
      </c>
      <c r="F47" s="32" t="s">
        <v>399</v>
      </c>
      <c r="G47" s="17" t="s">
        <v>361</v>
      </c>
      <c r="H47" s="17">
        <v>0</v>
      </c>
      <c r="I47" s="19">
        <v>1</v>
      </c>
      <c r="J47" s="33"/>
      <c r="K47" s="19" t="s">
        <v>15</v>
      </c>
      <c r="L47" s="19">
        <v>0</v>
      </c>
      <c r="M47" s="19" t="s">
        <v>15</v>
      </c>
      <c r="N47" s="21">
        <v>0</v>
      </c>
    </row>
    <row r="48" spans="1:14" s="31" customFormat="1" ht="67.5" customHeight="1" x14ac:dyDescent="0.15">
      <c r="A48" s="13" t="s">
        <v>417</v>
      </c>
      <c r="B48" s="1" t="s">
        <v>38</v>
      </c>
      <c r="C48" s="14">
        <v>44652</v>
      </c>
      <c r="D48" s="13" t="s">
        <v>418</v>
      </c>
      <c r="E48" s="15">
        <v>5290801002046</v>
      </c>
      <c r="F48" s="32" t="s">
        <v>96</v>
      </c>
      <c r="G48" s="17" t="s">
        <v>361</v>
      </c>
      <c r="H48" s="17" t="s">
        <v>374</v>
      </c>
      <c r="I48" s="19">
        <v>1</v>
      </c>
      <c r="J48" s="33"/>
      <c r="K48" s="19" t="s">
        <v>15</v>
      </c>
      <c r="L48" s="19" t="s">
        <v>98</v>
      </c>
      <c r="M48" s="19" t="s">
        <v>15</v>
      </c>
      <c r="N48" s="21">
        <v>0</v>
      </c>
    </row>
    <row r="49" spans="1:14" s="31" customFormat="1" ht="88.5" customHeight="1" x14ac:dyDescent="0.15">
      <c r="A49" s="13" t="s">
        <v>419</v>
      </c>
      <c r="B49" s="1" t="s">
        <v>38</v>
      </c>
      <c r="C49" s="14">
        <v>44652</v>
      </c>
      <c r="D49" s="13" t="s">
        <v>327</v>
      </c>
      <c r="E49" s="15">
        <v>8010601034867</v>
      </c>
      <c r="F49" s="32" t="s">
        <v>420</v>
      </c>
      <c r="G49" s="17" t="s">
        <v>361</v>
      </c>
      <c r="H49" s="17">
        <v>0</v>
      </c>
      <c r="I49" s="19">
        <v>1</v>
      </c>
      <c r="J49" s="33"/>
      <c r="K49" s="19" t="s">
        <v>15</v>
      </c>
      <c r="L49" s="19" t="s">
        <v>98</v>
      </c>
      <c r="M49" s="19" t="s">
        <v>15</v>
      </c>
      <c r="N49" s="21">
        <v>0</v>
      </c>
    </row>
    <row r="50" spans="1:14" s="31" customFormat="1" ht="67.5" customHeight="1" x14ac:dyDescent="0.15">
      <c r="A50" s="13" t="s">
        <v>421</v>
      </c>
      <c r="B50" s="1" t="s">
        <v>38</v>
      </c>
      <c r="C50" s="14">
        <v>44652</v>
      </c>
      <c r="D50" s="13" t="s">
        <v>422</v>
      </c>
      <c r="E50" s="15">
        <v>6010001135680</v>
      </c>
      <c r="F50" s="32" t="s">
        <v>423</v>
      </c>
      <c r="G50" s="17" t="s">
        <v>361</v>
      </c>
      <c r="H50" s="17" t="s">
        <v>374</v>
      </c>
      <c r="I50" s="19">
        <v>1</v>
      </c>
      <c r="J50" s="33"/>
      <c r="K50" s="19" t="s">
        <v>15</v>
      </c>
      <c r="L50" s="19" t="s">
        <v>98</v>
      </c>
      <c r="M50" s="19" t="s">
        <v>15</v>
      </c>
      <c r="N50" s="21">
        <v>0</v>
      </c>
    </row>
    <row r="51" spans="1:14" s="31" customFormat="1" ht="93.75" customHeight="1" x14ac:dyDescent="0.15">
      <c r="A51" s="13" t="s">
        <v>424</v>
      </c>
      <c r="B51" s="1" t="s">
        <v>38</v>
      </c>
      <c r="C51" s="14">
        <v>44652</v>
      </c>
      <c r="D51" s="13" t="s">
        <v>425</v>
      </c>
      <c r="E51" s="15" t="s">
        <v>426</v>
      </c>
      <c r="F51" s="32" t="s">
        <v>427</v>
      </c>
      <c r="G51" s="17" t="s">
        <v>361</v>
      </c>
      <c r="H51" s="17">
        <v>0</v>
      </c>
      <c r="I51" s="19">
        <v>1</v>
      </c>
      <c r="J51" s="33"/>
      <c r="K51" s="19" t="s">
        <v>15</v>
      </c>
      <c r="L51" s="19">
        <v>0</v>
      </c>
      <c r="M51" s="19" t="s">
        <v>15</v>
      </c>
      <c r="N51" s="21">
        <v>0</v>
      </c>
    </row>
    <row r="52" spans="1:14" s="31" customFormat="1" ht="93.75" customHeight="1" x14ac:dyDescent="0.15">
      <c r="A52" s="13" t="s">
        <v>428</v>
      </c>
      <c r="B52" s="1" t="s">
        <v>38</v>
      </c>
      <c r="C52" s="14">
        <v>44652</v>
      </c>
      <c r="D52" s="13" t="s">
        <v>429</v>
      </c>
      <c r="E52" s="15">
        <v>7011101029722</v>
      </c>
      <c r="F52" s="32" t="s">
        <v>430</v>
      </c>
      <c r="G52" s="17" t="s">
        <v>361</v>
      </c>
      <c r="H52" s="17">
        <v>0</v>
      </c>
      <c r="I52" s="19">
        <v>1</v>
      </c>
      <c r="J52" s="33"/>
      <c r="K52" s="19" t="s">
        <v>15</v>
      </c>
      <c r="L52" s="19">
        <v>0</v>
      </c>
      <c r="M52" s="19" t="s">
        <v>15</v>
      </c>
      <c r="N52" s="21">
        <v>0</v>
      </c>
    </row>
    <row r="53" spans="1:14" s="31" customFormat="1" ht="67.5" customHeight="1" x14ac:dyDescent="0.15">
      <c r="A53" s="13" t="s">
        <v>431</v>
      </c>
      <c r="B53" s="1" t="s">
        <v>38</v>
      </c>
      <c r="C53" s="14">
        <v>44652</v>
      </c>
      <c r="D53" s="13" t="s">
        <v>432</v>
      </c>
      <c r="E53" s="15">
        <v>7010401022924</v>
      </c>
      <c r="F53" s="32" t="s">
        <v>96</v>
      </c>
      <c r="G53" s="17" t="s">
        <v>361</v>
      </c>
      <c r="H53" s="17" t="s">
        <v>374</v>
      </c>
      <c r="I53" s="19">
        <v>1</v>
      </c>
      <c r="J53" s="33"/>
      <c r="K53" s="19" t="s">
        <v>15</v>
      </c>
      <c r="L53" s="19" t="s">
        <v>98</v>
      </c>
      <c r="M53" s="19" t="s">
        <v>15</v>
      </c>
      <c r="N53" s="21">
        <v>0</v>
      </c>
    </row>
    <row r="54" spans="1:14" s="31" customFormat="1" ht="67.5" customHeight="1" x14ac:dyDescent="0.15">
      <c r="A54" s="13" t="s">
        <v>433</v>
      </c>
      <c r="B54" s="1" t="s">
        <v>38</v>
      </c>
      <c r="C54" s="14">
        <v>44652</v>
      </c>
      <c r="D54" s="13" t="s">
        <v>434</v>
      </c>
      <c r="E54" s="15">
        <v>2011101056358</v>
      </c>
      <c r="F54" s="32" t="s">
        <v>96</v>
      </c>
      <c r="G54" s="17" t="s">
        <v>361</v>
      </c>
      <c r="H54" s="17" t="s">
        <v>374</v>
      </c>
      <c r="I54" s="19">
        <v>1</v>
      </c>
      <c r="J54" s="33"/>
      <c r="K54" s="19" t="s">
        <v>15</v>
      </c>
      <c r="L54" s="19" t="s">
        <v>98</v>
      </c>
      <c r="M54" s="19" t="s">
        <v>15</v>
      </c>
      <c r="N54" s="21">
        <v>0</v>
      </c>
    </row>
    <row r="55" spans="1:14" s="31" customFormat="1" ht="67.5" customHeight="1" x14ac:dyDescent="0.15">
      <c r="A55" s="13" t="s">
        <v>435</v>
      </c>
      <c r="B55" s="1" t="s">
        <v>38</v>
      </c>
      <c r="C55" s="14">
        <v>44655</v>
      </c>
      <c r="D55" s="13" t="s">
        <v>436</v>
      </c>
      <c r="E55" s="15">
        <v>6010001011147</v>
      </c>
      <c r="F55" s="32" t="s">
        <v>391</v>
      </c>
      <c r="G55" s="17" t="s">
        <v>361</v>
      </c>
      <c r="H55" s="17" t="s">
        <v>374</v>
      </c>
      <c r="I55" s="19">
        <v>1</v>
      </c>
      <c r="J55" s="33"/>
      <c r="K55" s="19" t="s">
        <v>15</v>
      </c>
      <c r="L55" s="19" t="s">
        <v>98</v>
      </c>
      <c r="M55" s="19" t="s">
        <v>15</v>
      </c>
      <c r="N55" s="21">
        <v>0</v>
      </c>
    </row>
    <row r="56" spans="1:14" s="31" customFormat="1" ht="67.5" customHeight="1" x14ac:dyDescent="0.15">
      <c r="A56" s="13" t="s">
        <v>437</v>
      </c>
      <c r="B56" s="1" t="s">
        <v>38</v>
      </c>
      <c r="C56" s="14">
        <v>44662</v>
      </c>
      <c r="D56" s="13" t="s">
        <v>438</v>
      </c>
      <c r="E56" s="15">
        <v>7010001064648</v>
      </c>
      <c r="F56" s="32" t="s">
        <v>391</v>
      </c>
      <c r="G56" s="17" t="s">
        <v>361</v>
      </c>
      <c r="H56" s="17" t="s">
        <v>374</v>
      </c>
      <c r="I56" s="19">
        <v>1</v>
      </c>
      <c r="J56" s="33"/>
      <c r="K56" s="19" t="s">
        <v>15</v>
      </c>
      <c r="L56" s="19" t="s">
        <v>98</v>
      </c>
      <c r="M56" s="19" t="s">
        <v>15</v>
      </c>
      <c r="N56" s="21">
        <v>0</v>
      </c>
    </row>
    <row r="57" spans="1:14" s="31" customFormat="1" ht="67.5" customHeight="1" x14ac:dyDescent="0.15">
      <c r="A57" s="13" t="s">
        <v>439</v>
      </c>
      <c r="B57" s="1" t="s">
        <v>38</v>
      </c>
      <c r="C57" s="14">
        <v>44662</v>
      </c>
      <c r="D57" s="13" t="s">
        <v>438</v>
      </c>
      <c r="E57" s="15">
        <v>7010001064648</v>
      </c>
      <c r="F57" s="32" t="s">
        <v>391</v>
      </c>
      <c r="G57" s="17" t="s">
        <v>361</v>
      </c>
      <c r="H57" s="17" t="s">
        <v>374</v>
      </c>
      <c r="I57" s="19">
        <v>1</v>
      </c>
      <c r="J57" s="33"/>
      <c r="K57" s="19" t="s">
        <v>15</v>
      </c>
      <c r="L57" s="19" t="s">
        <v>98</v>
      </c>
      <c r="M57" s="19" t="s">
        <v>15</v>
      </c>
      <c r="N57" s="21">
        <v>0</v>
      </c>
    </row>
    <row r="58" spans="1:14" s="31" customFormat="1" ht="97.5" customHeight="1" x14ac:dyDescent="0.15">
      <c r="A58" s="13" t="s">
        <v>440</v>
      </c>
      <c r="B58" s="1" t="s">
        <v>38</v>
      </c>
      <c r="C58" s="14">
        <v>44666</v>
      </c>
      <c r="D58" s="13" t="s">
        <v>441</v>
      </c>
      <c r="E58" s="15">
        <v>9010405009684</v>
      </c>
      <c r="F58" s="32" t="s">
        <v>442</v>
      </c>
      <c r="G58" s="17" t="s">
        <v>443</v>
      </c>
      <c r="H58" s="17">
        <v>0</v>
      </c>
      <c r="I58" s="19">
        <v>1</v>
      </c>
      <c r="J58" s="33"/>
      <c r="K58" s="19" t="s">
        <v>15</v>
      </c>
      <c r="L58" s="19" t="s">
        <v>98</v>
      </c>
      <c r="M58" s="19">
        <v>1</v>
      </c>
      <c r="N58" s="21">
        <v>0</v>
      </c>
    </row>
    <row r="59" spans="1:14" s="31" customFormat="1" ht="78.75" customHeight="1" x14ac:dyDescent="0.15">
      <c r="A59" s="13" t="s">
        <v>444</v>
      </c>
      <c r="B59" s="1" t="s">
        <v>345</v>
      </c>
      <c r="C59" s="14">
        <v>44652</v>
      </c>
      <c r="D59" s="13" t="s">
        <v>445</v>
      </c>
      <c r="E59" s="15">
        <v>8040001043086</v>
      </c>
      <c r="F59" s="32" t="s">
        <v>446</v>
      </c>
      <c r="G59" s="17" t="s">
        <v>379</v>
      </c>
      <c r="H59" s="17">
        <v>0</v>
      </c>
      <c r="I59" s="19">
        <v>1</v>
      </c>
      <c r="J59" s="33"/>
      <c r="K59" s="19" t="s">
        <v>15</v>
      </c>
      <c r="L59" s="19" t="s">
        <v>98</v>
      </c>
      <c r="M59" s="19" t="s">
        <v>15</v>
      </c>
      <c r="N59" s="21" t="s">
        <v>447</v>
      </c>
    </row>
    <row r="60" spans="1:14" s="31" customFormat="1" ht="78.75" customHeight="1" x14ac:dyDescent="0.15">
      <c r="A60" s="13" t="s">
        <v>448</v>
      </c>
      <c r="B60" s="1" t="s">
        <v>331</v>
      </c>
      <c r="C60" s="14">
        <v>44652</v>
      </c>
      <c r="D60" s="13" t="s">
        <v>449</v>
      </c>
      <c r="E60" s="15">
        <v>9010001075825</v>
      </c>
      <c r="F60" s="32" t="s">
        <v>391</v>
      </c>
      <c r="G60" s="17" t="s">
        <v>379</v>
      </c>
      <c r="H60" s="17" t="s">
        <v>374</v>
      </c>
      <c r="I60" s="19">
        <v>1</v>
      </c>
      <c r="J60" s="33"/>
      <c r="K60" s="19" t="s">
        <v>15</v>
      </c>
      <c r="L60" s="19" t="s">
        <v>98</v>
      </c>
      <c r="M60" s="19" t="s">
        <v>15</v>
      </c>
      <c r="N60" s="21">
        <v>0</v>
      </c>
    </row>
    <row r="61" spans="1:14" s="31" customFormat="1" ht="119.25" customHeight="1" x14ac:dyDescent="0.15">
      <c r="A61" s="13" t="s">
        <v>450</v>
      </c>
      <c r="B61" s="1" t="s">
        <v>451</v>
      </c>
      <c r="C61" s="14">
        <v>44652</v>
      </c>
      <c r="D61" s="13" t="s">
        <v>346</v>
      </c>
      <c r="E61" s="15">
        <v>3040001043090</v>
      </c>
      <c r="F61" s="32" t="s">
        <v>452</v>
      </c>
      <c r="G61" s="17" t="s">
        <v>379</v>
      </c>
      <c r="H61" s="17">
        <v>0</v>
      </c>
      <c r="I61" s="19">
        <v>1</v>
      </c>
      <c r="J61" s="33"/>
      <c r="K61" s="19" t="s">
        <v>15</v>
      </c>
      <c r="L61" s="19" t="s">
        <v>98</v>
      </c>
      <c r="M61" s="19" t="s">
        <v>15</v>
      </c>
      <c r="N61" s="21">
        <v>0</v>
      </c>
    </row>
    <row r="62" spans="1:14" s="31" customFormat="1" ht="119.25" customHeight="1" x14ac:dyDescent="0.15">
      <c r="A62" s="13" t="s">
        <v>453</v>
      </c>
      <c r="B62" s="1" t="s">
        <v>451</v>
      </c>
      <c r="C62" s="14">
        <v>44652</v>
      </c>
      <c r="D62" s="13" t="s">
        <v>346</v>
      </c>
      <c r="E62" s="15">
        <v>3040001043090</v>
      </c>
      <c r="F62" s="32" t="s">
        <v>452</v>
      </c>
      <c r="G62" s="17" t="s">
        <v>379</v>
      </c>
      <c r="H62" s="17">
        <v>0</v>
      </c>
      <c r="I62" s="19">
        <v>1</v>
      </c>
      <c r="J62" s="33"/>
      <c r="K62" s="19" t="s">
        <v>15</v>
      </c>
      <c r="L62" s="19" t="s">
        <v>98</v>
      </c>
      <c r="M62" s="19" t="s">
        <v>15</v>
      </c>
      <c r="N62" s="21" t="s">
        <v>454</v>
      </c>
    </row>
    <row r="63" spans="1:14" s="31" customFormat="1" ht="134.25" customHeight="1" x14ac:dyDescent="0.15">
      <c r="A63" s="13" t="s">
        <v>455</v>
      </c>
      <c r="B63" s="1" t="s">
        <v>340</v>
      </c>
      <c r="C63" s="14">
        <v>44652</v>
      </c>
      <c r="D63" s="13" t="s">
        <v>456</v>
      </c>
      <c r="E63" s="15">
        <v>9040001044645</v>
      </c>
      <c r="F63" s="32" t="s">
        <v>457</v>
      </c>
      <c r="G63" s="17" t="s">
        <v>361</v>
      </c>
      <c r="H63" s="17">
        <v>0</v>
      </c>
      <c r="I63" s="19">
        <v>1</v>
      </c>
      <c r="J63" s="33"/>
      <c r="K63" s="19" t="s">
        <v>15</v>
      </c>
      <c r="L63" s="19" t="s">
        <v>98</v>
      </c>
      <c r="M63" s="19" t="s">
        <v>15</v>
      </c>
      <c r="N63" s="21">
        <v>0</v>
      </c>
    </row>
    <row r="64" spans="1:14" s="31" customFormat="1" ht="121.5" customHeight="1" x14ac:dyDescent="0.15">
      <c r="A64" s="13" t="s">
        <v>458</v>
      </c>
      <c r="B64" s="1" t="s">
        <v>451</v>
      </c>
      <c r="C64" s="14">
        <v>44652</v>
      </c>
      <c r="D64" s="13" t="s">
        <v>341</v>
      </c>
      <c r="E64" s="15">
        <v>3040001043108</v>
      </c>
      <c r="F64" s="32" t="s">
        <v>452</v>
      </c>
      <c r="G64" s="17" t="s">
        <v>379</v>
      </c>
      <c r="H64" s="17">
        <v>0</v>
      </c>
      <c r="I64" s="19">
        <v>1</v>
      </c>
      <c r="J64" s="33"/>
      <c r="K64" s="19" t="s">
        <v>15</v>
      </c>
      <c r="L64" s="19" t="s">
        <v>98</v>
      </c>
      <c r="M64" s="19" t="s">
        <v>15</v>
      </c>
      <c r="N64" s="21">
        <v>0</v>
      </c>
    </row>
    <row r="65" spans="1:14" s="31" customFormat="1" ht="121.5" customHeight="1" x14ac:dyDescent="0.15">
      <c r="A65" s="13" t="s">
        <v>459</v>
      </c>
      <c r="B65" s="1" t="s">
        <v>451</v>
      </c>
      <c r="C65" s="14">
        <v>44652</v>
      </c>
      <c r="D65" s="13" t="s">
        <v>460</v>
      </c>
      <c r="E65" s="15">
        <v>7040001042741</v>
      </c>
      <c r="F65" s="32" t="s">
        <v>452</v>
      </c>
      <c r="G65" s="17" t="s">
        <v>379</v>
      </c>
      <c r="H65" s="17">
        <v>0</v>
      </c>
      <c r="I65" s="19">
        <v>1</v>
      </c>
      <c r="J65" s="33"/>
      <c r="K65" s="19" t="s">
        <v>15</v>
      </c>
      <c r="L65" s="19" t="s">
        <v>98</v>
      </c>
      <c r="M65" s="19" t="s">
        <v>15</v>
      </c>
      <c r="N65" s="21">
        <v>0</v>
      </c>
    </row>
    <row r="66" spans="1:14" s="31" customFormat="1" ht="121.5" customHeight="1" x14ac:dyDescent="0.15">
      <c r="A66" s="13" t="s">
        <v>461</v>
      </c>
      <c r="B66" s="1" t="s">
        <v>451</v>
      </c>
      <c r="C66" s="14">
        <v>44652</v>
      </c>
      <c r="D66" s="13" t="s">
        <v>341</v>
      </c>
      <c r="E66" s="15">
        <v>3040001043108</v>
      </c>
      <c r="F66" s="32" t="s">
        <v>452</v>
      </c>
      <c r="G66" s="17" t="s">
        <v>379</v>
      </c>
      <c r="H66" s="17">
        <v>0</v>
      </c>
      <c r="I66" s="19">
        <v>1</v>
      </c>
      <c r="J66" s="33"/>
      <c r="K66" s="19" t="s">
        <v>15</v>
      </c>
      <c r="L66" s="19" t="s">
        <v>98</v>
      </c>
      <c r="M66" s="19" t="s">
        <v>15</v>
      </c>
      <c r="N66" s="21">
        <v>0</v>
      </c>
    </row>
    <row r="67" spans="1:14" s="31" customFormat="1" ht="67.5" customHeight="1" x14ac:dyDescent="0.15">
      <c r="A67" s="13" t="s">
        <v>462</v>
      </c>
      <c r="B67" s="1" t="s">
        <v>340</v>
      </c>
      <c r="C67" s="14">
        <v>44652</v>
      </c>
      <c r="D67" s="13" t="s">
        <v>456</v>
      </c>
      <c r="E67" s="15">
        <v>9040001044645</v>
      </c>
      <c r="F67" s="32" t="s">
        <v>463</v>
      </c>
      <c r="G67" s="17" t="s">
        <v>361</v>
      </c>
      <c r="H67" s="17">
        <v>0</v>
      </c>
      <c r="I67" s="19">
        <v>1</v>
      </c>
      <c r="J67" s="33"/>
      <c r="K67" s="19" t="s">
        <v>15</v>
      </c>
      <c r="L67" s="19" t="s">
        <v>98</v>
      </c>
      <c r="M67" s="19" t="s">
        <v>15</v>
      </c>
      <c r="N67" s="21" t="s">
        <v>464</v>
      </c>
    </row>
    <row r="68" spans="1:14" s="31" customFormat="1" ht="128.25" customHeight="1" x14ac:dyDescent="0.15">
      <c r="A68" s="13" t="s">
        <v>465</v>
      </c>
      <c r="B68" s="1" t="s">
        <v>466</v>
      </c>
      <c r="C68" s="14">
        <v>44652</v>
      </c>
      <c r="D68" s="13" t="s">
        <v>467</v>
      </c>
      <c r="E68" s="15">
        <v>3040001044774</v>
      </c>
      <c r="F68" s="32" t="s">
        <v>452</v>
      </c>
      <c r="G68" s="17" t="s">
        <v>379</v>
      </c>
      <c r="H68" s="17">
        <v>0</v>
      </c>
      <c r="I68" s="19">
        <v>1</v>
      </c>
      <c r="J68" s="33"/>
      <c r="K68" s="19" t="s">
        <v>15</v>
      </c>
      <c r="L68" s="19" t="s">
        <v>98</v>
      </c>
      <c r="M68" s="19" t="s">
        <v>15</v>
      </c>
      <c r="N68" s="21">
        <v>0</v>
      </c>
    </row>
    <row r="69" spans="1:14" s="31" customFormat="1" ht="128.25" customHeight="1" x14ac:dyDescent="0.15">
      <c r="A69" s="13" t="s">
        <v>468</v>
      </c>
      <c r="B69" s="1" t="s">
        <v>451</v>
      </c>
      <c r="C69" s="14">
        <v>44652</v>
      </c>
      <c r="D69" s="13" t="s">
        <v>341</v>
      </c>
      <c r="E69" s="15">
        <v>3040001043108</v>
      </c>
      <c r="F69" s="32" t="s">
        <v>452</v>
      </c>
      <c r="G69" s="17" t="s">
        <v>379</v>
      </c>
      <c r="H69" s="17">
        <v>0</v>
      </c>
      <c r="I69" s="19">
        <v>1</v>
      </c>
      <c r="J69" s="33"/>
      <c r="K69" s="19" t="s">
        <v>15</v>
      </c>
      <c r="L69" s="19" t="s">
        <v>98</v>
      </c>
      <c r="M69" s="19" t="s">
        <v>15</v>
      </c>
      <c r="N69" s="21" t="s">
        <v>469</v>
      </c>
    </row>
    <row r="70" spans="1:14" s="31" customFormat="1" ht="128.25" customHeight="1" x14ac:dyDescent="0.15">
      <c r="A70" s="13" t="s">
        <v>470</v>
      </c>
      <c r="B70" s="1" t="s">
        <v>451</v>
      </c>
      <c r="C70" s="14">
        <v>44652</v>
      </c>
      <c r="D70" s="13" t="s">
        <v>346</v>
      </c>
      <c r="E70" s="15">
        <v>3040001043090</v>
      </c>
      <c r="F70" s="32" t="s">
        <v>452</v>
      </c>
      <c r="G70" s="17" t="s">
        <v>379</v>
      </c>
      <c r="H70" s="17">
        <v>0</v>
      </c>
      <c r="I70" s="19">
        <v>1</v>
      </c>
      <c r="J70" s="33"/>
      <c r="K70" s="19" t="s">
        <v>15</v>
      </c>
      <c r="L70" s="19" t="s">
        <v>98</v>
      </c>
      <c r="M70" s="19" t="s">
        <v>15</v>
      </c>
      <c r="N70" s="21" t="s">
        <v>471</v>
      </c>
    </row>
    <row r="71" spans="1:14" s="31" customFormat="1" ht="129.75" customHeight="1" x14ac:dyDescent="0.15">
      <c r="A71" s="13" t="s">
        <v>472</v>
      </c>
      <c r="B71" s="1" t="s">
        <v>451</v>
      </c>
      <c r="C71" s="14">
        <v>44652</v>
      </c>
      <c r="D71" s="13" t="s">
        <v>473</v>
      </c>
      <c r="E71" s="15">
        <v>9040001001373</v>
      </c>
      <c r="F71" s="32" t="s">
        <v>452</v>
      </c>
      <c r="G71" s="17" t="s">
        <v>379</v>
      </c>
      <c r="H71" s="17">
        <v>0</v>
      </c>
      <c r="I71" s="19">
        <v>1</v>
      </c>
      <c r="J71" s="33"/>
      <c r="K71" s="19" t="s">
        <v>15</v>
      </c>
      <c r="L71" s="19" t="s">
        <v>98</v>
      </c>
      <c r="M71" s="19" t="s">
        <v>15</v>
      </c>
      <c r="N71" s="21" t="s">
        <v>474</v>
      </c>
    </row>
    <row r="72" spans="1:14" s="31" customFormat="1" ht="81" customHeight="1" x14ac:dyDescent="0.15">
      <c r="A72" s="13" t="s">
        <v>475</v>
      </c>
      <c r="B72" s="1" t="s">
        <v>451</v>
      </c>
      <c r="C72" s="14">
        <v>44652</v>
      </c>
      <c r="D72" s="13" t="s">
        <v>445</v>
      </c>
      <c r="E72" s="15">
        <v>8040001043086</v>
      </c>
      <c r="F72" s="32" t="s">
        <v>476</v>
      </c>
      <c r="G72" s="17" t="s">
        <v>379</v>
      </c>
      <c r="H72" s="17">
        <v>0</v>
      </c>
      <c r="I72" s="19">
        <v>1</v>
      </c>
      <c r="J72" s="33"/>
      <c r="K72" s="19" t="s">
        <v>15</v>
      </c>
      <c r="L72" s="19" t="s">
        <v>98</v>
      </c>
      <c r="M72" s="19" t="s">
        <v>15</v>
      </c>
      <c r="N72" s="21" t="s">
        <v>477</v>
      </c>
    </row>
    <row r="73" spans="1:14" s="31" customFormat="1" ht="113.25" customHeight="1" x14ac:dyDescent="0.15">
      <c r="A73" s="13" t="s">
        <v>478</v>
      </c>
      <c r="B73" s="1" t="s">
        <v>340</v>
      </c>
      <c r="C73" s="14">
        <v>44652</v>
      </c>
      <c r="D73" s="13" t="s">
        <v>456</v>
      </c>
      <c r="E73" s="15">
        <v>9040001044645</v>
      </c>
      <c r="F73" s="32" t="s">
        <v>479</v>
      </c>
      <c r="G73" s="17" t="s">
        <v>361</v>
      </c>
      <c r="H73" s="17">
        <v>0</v>
      </c>
      <c r="I73" s="19">
        <v>1</v>
      </c>
      <c r="J73" s="33"/>
      <c r="K73" s="19" t="s">
        <v>15</v>
      </c>
      <c r="L73" s="19" t="s">
        <v>98</v>
      </c>
      <c r="M73" s="19" t="s">
        <v>15</v>
      </c>
      <c r="N73" s="21">
        <v>0</v>
      </c>
    </row>
    <row r="74" spans="1:14" s="31" customFormat="1" ht="67.5" customHeight="1" x14ac:dyDescent="0.15">
      <c r="A74" s="13" t="s">
        <v>480</v>
      </c>
      <c r="B74" s="1" t="s">
        <v>340</v>
      </c>
      <c r="C74" s="14">
        <v>44652</v>
      </c>
      <c r="D74" s="13" t="s">
        <v>39</v>
      </c>
      <c r="E74" s="15">
        <v>4010701000913</v>
      </c>
      <c r="F74" s="32" t="s">
        <v>391</v>
      </c>
      <c r="G74" s="17" t="s">
        <v>361</v>
      </c>
      <c r="H74" s="17" t="s">
        <v>374</v>
      </c>
      <c r="I74" s="19">
        <v>1</v>
      </c>
      <c r="J74" s="33"/>
      <c r="K74" s="19" t="s">
        <v>15</v>
      </c>
      <c r="L74" s="19" t="s">
        <v>98</v>
      </c>
      <c r="M74" s="19" t="s">
        <v>15</v>
      </c>
      <c r="N74" s="21">
        <v>0</v>
      </c>
    </row>
    <row r="75" spans="1:14" s="31" customFormat="1" ht="67.5" customHeight="1" x14ac:dyDescent="0.15">
      <c r="A75" s="13" t="s">
        <v>481</v>
      </c>
      <c r="B75" s="1" t="s">
        <v>340</v>
      </c>
      <c r="C75" s="14">
        <v>44652</v>
      </c>
      <c r="D75" s="13" t="s">
        <v>482</v>
      </c>
      <c r="E75" s="15">
        <v>9040001042822</v>
      </c>
      <c r="F75" s="32" t="s">
        <v>483</v>
      </c>
      <c r="G75" s="17" t="s">
        <v>361</v>
      </c>
      <c r="H75" s="17" t="s">
        <v>374</v>
      </c>
      <c r="I75" s="19">
        <v>1</v>
      </c>
      <c r="J75" s="33"/>
      <c r="K75" s="19" t="s">
        <v>15</v>
      </c>
      <c r="L75" s="19" t="s">
        <v>98</v>
      </c>
      <c r="M75" s="19" t="s">
        <v>15</v>
      </c>
      <c r="N75" s="21">
        <v>0</v>
      </c>
    </row>
    <row r="76" spans="1:14" s="31" customFormat="1" ht="67.5" customHeight="1" x14ac:dyDescent="0.15">
      <c r="A76" s="13" t="s">
        <v>484</v>
      </c>
      <c r="B76" s="1" t="s">
        <v>340</v>
      </c>
      <c r="C76" s="14">
        <v>44652</v>
      </c>
      <c r="D76" s="13" t="s">
        <v>485</v>
      </c>
      <c r="E76" s="15">
        <v>8040001045891</v>
      </c>
      <c r="F76" s="32" t="s">
        <v>486</v>
      </c>
      <c r="G76" s="17" t="s">
        <v>361</v>
      </c>
      <c r="H76" s="17" t="s">
        <v>374</v>
      </c>
      <c r="I76" s="19">
        <v>1</v>
      </c>
      <c r="J76" s="33"/>
      <c r="K76" s="19" t="s">
        <v>15</v>
      </c>
      <c r="L76" s="19" t="s">
        <v>98</v>
      </c>
      <c r="M76" s="19" t="s">
        <v>15</v>
      </c>
      <c r="N76" s="21">
        <v>0</v>
      </c>
    </row>
    <row r="77" spans="1:14" s="31" customFormat="1" ht="67.5" customHeight="1" x14ac:dyDescent="0.15">
      <c r="A77" s="13" t="s">
        <v>487</v>
      </c>
      <c r="B77" s="1" t="s">
        <v>340</v>
      </c>
      <c r="C77" s="14">
        <v>44652</v>
      </c>
      <c r="D77" s="13" t="s">
        <v>406</v>
      </c>
      <c r="E77" s="15">
        <v>5040001008612</v>
      </c>
      <c r="F77" s="32" t="s">
        <v>488</v>
      </c>
      <c r="G77" s="17" t="s">
        <v>361</v>
      </c>
      <c r="H77" s="17">
        <v>0</v>
      </c>
      <c r="I77" s="19">
        <v>1</v>
      </c>
      <c r="J77" s="33"/>
      <c r="K77" s="19" t="s">
        <v>15</v>
      </c>
      <c r="L77" s="19" t="s">
        <v>98</v>
      </c>
      <c r="M77" s="19" t="s">
        <v>15</v>
      </c>
      <c r="N77" s="21">
        <v>0</v>
      </c>
    </row>
    <row r="78" spans="1:14" s="31" customFormat="1" ht="67.5" customHeight="1" x14ac:dyDescent="0.15">
      <c r="A78" s="13" t="s">
        <v>489</v>
      </c>
      <c r="B78" s="1" t="s">
        <v>340</v>
      </c>
      <c r="C78" s="14">
        <v>44652</v>
      </c>
      <c r="D78" s="13" t="s">
        <v>490</v>
      </c>
      <c r="E78" s="15">
        <v>4010001034562</v>
      </c>
      <c r="F78" s="32" t="s">
        <v>488</v>
      </c>
      <c r="G78" s="17" t="s">
        <v>361</v>
      </c>
      <c r="H78" s="17">
        <v>0</v>
      </c>
      <c r="I78" s="19">
        <v>1</v>
      </c>
      <c r="J78" s="33"/>
      <c r="K78" s="19" t="s">
        <v>15</v>
      </c>
      <c r="L78" s="19" t="s">
        <v>98</v>
      </c>
      <c r="M78" s="19" t="s">
        <v>15</v>
      </c>
      <c r="N78" s="21">
        <v>0</v>
      </c>
    </row>
    <row r="79" spans="1:14" s="31" customFormat="1" ht="67.5" customHeight="1" x14ac:dyDescent="0.15">
      <c r="A79" s="13" t="s">
        <v>491</v>
      </c>
      <c r="B79" s="1" t="s">
        <v>340</v>
      </c>
      <c r="C79" s="14">
        <v>44652</v>
      </c>
      <c r="D79" s="13" t="s">
        <v>456</v>
      </c>
      <c r="E79" s="15">
        <v>9040001044645</v>
      </c>
      <c r="F79" s="32" t="s">
        <v>488</v>
      </c>
      <c r="G79" s="17" t="s">
        <v>361</v>
      </c>
      <c r="H79" s="17">
        <v>0</v>
      </c>
      <c r="I79" s="19">
        <v>1</v>
      </c>
      <c r="J79" s="33"/>
      <c r="K79" s="19" t="s">
        <v>15</v>
      </c>
      <c r="L79" s="19" t="s">
        <v>98</v>
      </c>
      <c r="M79" s="19" t="s">
        <v>15</v>
      </c>
      <c r="N79" s="21" t="s">
        <v>492</v>
      </c>
    </row>
    <row r="80" spans="1:14" s="31" customFormat="1" ht="67.5" customHeight="1" x14ac:dyDescent="0.15">
      <c r="A80" s="13" t="s">
        <v>493</v>
      </c>
      <c r="B80" s="1" t="s">
        <v>340</v>
      </c>
      <c r="C80" s="14">
        <v>44652</v>
      </c>
      <c r="D80" s="13" t="s">
        <v>456</v>
      </c>
      <c r="E80" s="15">
        <v>9040001044645</v>
      </c>
      <c r="F80" s="32" t="s">
        <v>488</v>
      </c>
      <c r="G80" s="17" t="s">
        <v>361</v>
      </c>
      <c r="H80" s="17">
        <v>0</v>
      </c>
      <c r="I80" s="19">
        <v>1</v>
      </c>
      <c r="J80" s="33"/>
      <c r="K80" s="19" t="s">
        <v>15</v>
      </c>
      <c r="L80" s="19" t="s">
        <v>98</v>
      </c>
      <c r="M80" s="19" t="s">
        <v>15</v>
      </c>
      <c r="N80" s="21" t="s">
        <v>492</v>
      </c>
    </row>
    <row r="81" spans="1:14" s="31" customFormat="1" ht="67.5" customHeight="1" x14ac:dyDescent="0.15">
      <c r="A81" s="13" t="s">
        <v>494</v>
      </c>
      <c r="B81" s="1" t="s">
        <v>340</v>
      </c>
      <c r="C81" s="14">
        <v>44652</v>
      </c>
      <c r="D81" s="13" t="s">
        <v>456</v>
      </c>
      <c r="E81" s="15">
        <v>9040001044645</v>
      </c>
      <c r="F81" s="32" t="s">
        <v>488</v>
      </c>
      <c r="G81" s="17" t="s">
        <v>361</v>
      </c>
      <c r="H81" s="17">
        <v>0</v>
      </c>
      <c r="I81" s="19">
        <v>1</v>
      </c>
      <c r="J81" s="33"/>
      <c r="K81" s="19" t="s">
        <v>15</v>
      </c>
      <c r="L81" s="19" t="s">
        <v>98</v>
      </c>
      <c r="M81" s="19" t="s">
        <v>15</v>
      </c>
      <c r="N81" s="21" t="s">
        <v>464</v>
      </c>
    </row>
    <row r="82" spans="1:14" s="31" customFormat="1" ht="67.5" customHeight="1" x14ac:dyDescent="0.15">
      <c r="A82" s="13" t="s">
        <v>495</v>
      </c>
      <c r="B82" s="1" t="s">
        <v>340</v>
      </c>
      <c r="C82" s="14">
        <v>44652</v>
      </c>
      <c r="D82" s="13" t="s">
        <v>456</v>
      </c>
      <c r="E82" s="15">
        <v>9040001044645</v>
      </c>
      <c r="F82" s="32" t="s">
        <v>488</v>
      </c>
      <c r="G82" s="17" t="s">
        <v>361</v>
      </c>
      <c r="H82" s="17">
        <v>0</v>
      </c>
      <c r="I82" s="19">
        <v>1</v>
      </c>
      <c r="J82" s="33"/>
      <c r="K82" s="19" t="s">
        <v>15</v>
      </c>
      <c r="L82" s="19" t="s">
        <v>98</v>
      </c>
      <c r="M82" s="19" t="s">
        <v>15</v>
      </c>
      <c r="N82" s="21">
        <v>0</v>
      </c>
    </row>
    <row r="83" spans="1:14" s="31" customFormat="1" ht="67.5" customHeight="1" x14ac:dyDescent="0.15">
      <c r="A83" s="13" t="s">
        <v>496</v>
      </c>
      <c r="B83" s="1" t="s">
        <v>340</v>
      </c>
      <c r="C83" s="14">
        <v>44652</v>
      </c>
      <c r="D83" s="13" t="s">
        <v>456</v>
      </c>
      <c r="E83" s="15">
        <v>9040001044645</v>
      </c>
      <c r="F83" s="32" t="s">
        <v>488</v>
      </c>
      <c r="G83" s="17" t="s">
        <v>361</v>
      </c>
      <c r="H83" s="17">
        <v>0</v>
      </c>
      <c r="I83" s="19">
        <v>1</v>
      </c>
      <c r="J83" s="33"/>
      <c r="K83" s="19" t="s">
        <v>15</v>
      </c>
      <c r="L83" s="19" t="s">
        <v>98</v>
      </c>
      <c r="M83" s="19" t="s">
        <v>15</v>
      </c>
      <c r="N83" s="21">
        <v>0</v>
      </c>
    </row>
    <row r="84" spans="1:14" s="31" customFormat="1" ht="67.5" customHeight="1" x14ac:dyDescent="0.15">
      <c r="A84" s="13" t="s">
        <v>497</v>
      </c>
      <c r="B84" s="1" t="s">
        <v>340</v>
      </c>
      <c r="C84" s="14">
        <v>44652</v>
      </c>
      <c r="D84" s="13" t="s">
        <v>456</v>
      </c>
      <c r="E84" s="15">
        <v>9040001044645</v>
      </c>
      <c r="F84" s="32" t="s">
        <v>488</v>
      </c>
      <c r="G84" s="17" t="s">
        <v>379</v>
      </c>
      <c r="H84" s="17">
        <v>0</v>
      </c>
      <c r="I84" s="19">
        <v>1</v>
      </c>
      <c r="J84" s="33"/>
      <c r="K84" s="19" t="s">
        <v>15</v>
      </c>
      <c r="L84" s="19" t="s">
        <v>98</v>
      </c>
      <c r="M84" s="19" t="s">
        <v>15</v>
      </c>
      <c r="N84" s="21">
        <v>0</v>
      </c>
    </row>
    <row r="85" spans="1:14" s="31" customFormat="1" ht="67.5" customHeight="1" x14ac:dyDescent="0.15">
      <c r="A85" s="13" t="s">
        <v>498</v>
      </c>
      <c r="B85" s="1" t="s">
        <v>340</v>
      </c>
      <c r="C85" s="14">
        <v>44652</v>
      </c>
      <c r="D85" s="13" t="s">
        <v>456</v>
      </c>
      <c r="E85" s="15">
        <v>9040001044645</v>
      </c>
      <c r="F85" s="32" t="s">
        <v>488</v>
      </c>
      <c r="G85" s="17" t="s">
        <v>361</v>
      </c>
      <c r="H85" s="17">
        <v>0</v>
      </c>
      <c r="I85" s="19">
        <v>1</v>
      </c>
      <c r="J85" s="33"/>
      <c r="K85" s="19" t="s">
        <v>15</v>
      </c>
      <c r="L85" s="19" t="s">
        <v>98</v>
      </c>
      <c r="M85" s="19" t="s">
        <v>15</v>
      </c>
      <c r="N85" s="21" t="s">
        <v>464</v>
      </c>
    </row>
    <row r="86" spans="1:14" s="31" customFormat="1" ht="67.5" customHeight="1" x14ac:dyDescent="0.15">
      <c r="A86" s="13" t="s">
        <v>499</v>
      </c>
      <c r="B86" s="1" t="s">
        <v>340</v>
      </c>
      <c r="C86" s="14">
        <v>44652</v>
      </c>
      <c r="D86" s="13" t="s">
        <v>456</v>
      </c>
      <c r="E86" s="15">
        <v>9040001044645</v>
      </c>
      <c r="F86" s="32" t="s">
        <v>488</v>
      </c>
      <c r="G86" s="17" t="s">
        <v>361</v>
      </c>
      <c r="H86" s="17">
        <v>0</v>
      </c>
      <c r="I86" s="19">
        <v>1</v>
      </c>
      <c r="J86" s="33"/>
      <c r="K86" s="19" t="s">
        <v>15</v>
      </c>
      <c r="L86" s="19" t="s">
        <v>98</v>
      </c>
      <c r="M86" s="19" t="s">
        <v>15</v>
      </c>
      <c r="N86" s="21">
        <v>0</v>
      </c>
    </row>
    <row r="87" spans="1:14" s="31" customFormat="1" ht="60" customHeight="1" x14ac:dyDescent="0.15">
      <c r="A87" s="13" t="s">
        <v>500</v>
      </c>
      <c r="B87" s="1" t="s">
        <v>340</v>
      </c>
      <c r="C87" s="14">
        <v>44652</v>
      </c>
      <c r="D87" s="13" t="s">
        <v>456</v>
      </c>
      <c r="E87" s="15">
        <v>9040001044645</v>
      </c>
      <c r="F87" s="32" t="s">
        <v>488</v>
      </c>
      <c r="G87" s="17" t="s">
        <v>361</v>
      </c>
      <c r="H87" s="17">
        <v>0</v>
      </c>
      <c r="I87" s="19">
        <v>1</v>
      </c>
      <c r="J87" s="33"/>
      <c r="K87" s="19" t="s">
        <v>15</v>
      </c>
      <c r="L87" s="19" t="s">
        <v>98</v>
      </c>
      <c r="M87" s="19" t="s">
        <v>15</v>
      </c>
      <c r="N87" s="21">
        <v>0</v>
      </c>
    </row>
    <row r="88" spans="1:14" s="31" customFormat="1" ht="60" customHeight="1" x14ac:dyDescent="0.15">
      <c r="A88" s="13" t="e">
        <f>IF(#REF!="","",VLOOKUP(#REF!,#REF!,4,FALSE))</f>
        <v>#REF!</v>
      </c>
      <c r="B88" s="1" t="e">
        <f>IF(#REF!="","",VLOOKUP(#REF!,#REF!,5,FALSE))</f>
        <v>#REF!</v>
      </c>
      <c r="C88" s="14" t="e">
        <f>IF(#REF!="","",VLOOKUP(#REF!,#REF!,8,FALSE))</f>
        <v>#REF!</v>
      </c>
      <c r="D88" s="13" t="e">
        <f>IF(#REF!="","",VLOOKUP(#REF!,#REF!,9,FALSE))</f>
        <v>#REF!</v>
      </c>
      <c r="E88" s="15" t="e">
        <f>IF(#REF!="","",VLOOKUP(#REF!,#REF!,10,FALSE))</f>
        <v>#REF!</v>
      </c>
      <c r="F88" s="32" t="e">
        <f>IF(#REF!="","",VLOOKUP(#REF!,#REF!,30,FALSE))</f>
        <v>#REF!</v>
      </c>
      <c r="G8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88" s="17" t="e">
        <f>IF(#REF!="","",VLOOKUP(#REF!,#REF!,14,FALSE))</f>
        <v>#REF!</v>
      </c>
      <c r="I8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88" s="33"/>
      <c r="K88" s="19" t="e">
        <f>IF(#REF!="","",IF(VLOOKUP(#REF!,#REF!,26,FALSE)="①公益社団法人","公社",IF(VLOOKUP(#REF!,#REF!,26,FALSE)="②公益財団法人","公財","")))</f>
        <v>#REF!</v>
      </c>
      <c r="L88" s="19" t="e">
        <f>IF(#REF!="","",VLOOKUP(#REF!,#REF!,27,FALSE))</f>
        <v>#REF!</v>
      </c>
      <c r="M88" s="19" t="e">
        <f>IF(#REF!="","",IF(VLOOKUP(#REF!,#REF!,27,FALSE)="国所管",VLOOKUP(#REF!,#REF!,21,FALSE),""))</f>
        <v>#REF!</v>
      </c>
      <c r="N8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89" spans="1:14" s="31" customFormat="1" ht="60" customHeight="1" x14ac:dyDescent="0.15">
      <c r="A89" s="13" t="e">
        <f>IF(#REF!="","",VLOOKUP(#REF!,#REF!,4,FALSE))</f>
        <v>#REF!</v>
      </c>
      <c r="B89" s="1" t="e">
        <f>IF(#REF!="","",VLOOKUP(#REF!,#REF!,5,FALSE))</f>
        <v>#REF!</v>
      </c>
      <c r="C89" s="14" t="e">
        <f>IF(#REF!="","",VLOOKUP(#REF!,#REF!,8,FALSE))</f>
        <v>#REF!</v>
      </c>
      <c r="D89" s="13" t="e">
        <f>IF(#REF!="","",VLOOKUP(#REF!,#REF!,9,FALSE))</f>
        <v>#REF!</v>
      </c>
      <c r="E89" s="15" t="e">
        <f>IF(#REF!="","",VLOOKUP(#REF!,#REF!,10,FALSE))</f>
        <v>#REF!</v>
      </c>
      <c r="F89" s="32" t="e">
        <f>IF(#REF!="","",VLOOKUP(#REF!,#REF!,30,FALSE))</f>
        <v>#REF!</v>
      </c>
      <c r="G8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89" s="17" t="e">
        <f>IF(#REF!="","",VLOOKUP(#REF!,#REF!,14,FALSE))</f>
        <v>#REF!</v>
      </c>
      <c r="I8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89" s="33"/>
      <c r="K89" s="19" t="e">
        <f>IF(#REF!="","",IF(VLOOKUP(#REF!,#REF!,26,FALSE)="①公益社団法人","公社",IF(VLOOKUP(#REF!,#REF!,26,FALSE)="②公益財団法人","公財","")))</f>
        <v>#REF!</v>
      </c>
      <c r="L89" s="19" t="e">
        <f>IF(#REF!="","",VLOOKUP(#REF!,#REF!,27,FALSE))</f>
        <v>#REF!</v>
      </c>
      <c r="M89" s="19" t="e">
        <f>IF(#REF!="","",IF(VLOOKUP(#REF!,#REF!,27,FALSE)="国所管",VLOOKUP(#REF!,#REF!,21,FALSE),""))</f>
        <v>#REF!</v>
      </c>
      <c r="N8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0" spans="1:14" s="31" customFormat="1" ht="60" customHeight="1" x14ac:dyDescent="0.15">
      <c r="A90" s="13" t="e">
        <f>IF(#REF!="","",VLOOKUP(#REF!,#REF!,4,FALSE))</f>
        <v>#REF!</v>
      </c>
      <c r="B90" s="1" t="e">
        <f>IF(#REF!="","",VLOOKUP(#REF!,#REF!,5,FALSE))</f>
        <v>#REF!</v>
      </c>
      <c r="C90" s="14" t="e">
        <f>IF(#REF!="","",VLOOKUP(#REF!,#REF!,8,FALSE))</f>
        <v>#REF!</v>
      </c>
      <c r="D90" s="13" t="e">
        <f>IF(#REF!="","",VLOOKUP(#REF!,#REF!,9,FALSE))</f>
        <v>#REF!</v>
      </c>
      <c r="E90" s="15" t="e">
        <f>IF(#REF!="","",VLOOKUP(#REF!,#REF!,10,FALSE))</f>
        <v>#REF!</v>
      </c>
      <c r="F90" s="32" t="e">
        <f>IF(#REF!="","",VLOOKUP(#REF!,#REF!,30,FALSE))</f>
        <v>#REF!</v>
      </c>
      <c r="G9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0" s="17" t="e">
        <f>IF(#REF!="","",VLOOKUP(#REF!,#REF!,14,FALSE))</f>
        <v>#REF!</v>
      </c>
      <c r="I9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0" s="33"/>
      <c r="K90" s="19" t="e">
        <f>IF(#REF!="","",IF(VLOOKUP(#REF!,#REF!,26,FALSE)="①公益社団法人","公社",IF(VLOOKUP(#REF!,#REF!,26,FALSE)="②公益財団法人","公財","")))</f>
        <v>#REF!</v>
      </c>
      <c r="L90" s="19" t="e">
        <f>IF(#REF!="","",VLOOKUP(#REF!,#REF!,27,FALSE))</f>
        <v>#REF!</v>
      </c>
      <c r="M90" s="19" t="e">
        <f>IF(#REF!="","",IF(VLOOKUP(#REF!,#REF!,27,FALSE)="国所管",VLOOKUP(#REF!,#REF!,21,FALSE),""))</f>
        <v>#REF!</v>
      </c>
      <c r="N9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1" spans="1:14" s="31" customFormat="1" ht="60" customHeight="1" x14ac:dyDescent="0.15">
      <c r="A91" s="13" t="e">
        <f>IF(#REF!="","",VLOOKUP(#REF!,#REF!,4,FALSE))</f>
        <v>#REF!</v>
      </c>
      <c r="B91" s="1" t="e">
        <f>IF(#REF!="","",VLOOKUP(#REF!,#REF!,5,FALSE))</f>
        <v>#REF!</v>
      </c>
      <c r="C91" s="14" t="e">
        <f>IF(#REF!="","",VLOOKUP(#REF!,#REF!,8,FALSE))</f>
        <v>#REF!</v>
      </c>
      <c r="D91" s="13" t="e">
        <f>IF(#REF!="","",VLOOKUP(#REF!,#REF!,9,FALSE))</f>
        <v>#REF!</v>
      </c>
      <c r="E91" s="15" t="e">
        <f>IF(#REF!="","",VLOOKUP(#REF!,#REF!,10,FALSE))</f>
        <v>#REF!</v>
      </c>
      <c r="F91" s="32" t="e">
        <f>IF(#REF!="","",VLOOKUP(#REF!,#REF!,30,FALSE))</f>
        <v>#REF!</v>
      </c>
      <c r="G9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1" s="17" t="e">
        <f>IF(#REF!="","",VLOOKUP(#REF!,#REF!,14,FALSE))</f>
        <v>#REF!</v>
      </c>
      <c r="I9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1" s="33"/>
      <c r="K91" s="19" t="e">
        <f>IF(#REF!="","",IF(VLOOKUP(#REF!,#REF!,26,FALSE)="①公益社団法人","公社",IF(VLOOKUP(#REF!,#REF!,26,FALSE)="②公益財団法人","公財","")))</f>
        <v>#REF!</v>
      </c>
      <c r="L91" s="19" t="e">
        <f>IF(#REF!="","",VLOOKUP(#REF!,#REF!,27,FALSE))</f>
        <v>#REF!</v>
      </c>
      <c r="M91" s="19" t="e">
        <f>IF(#REF!="","",IF(VLOOKUP(#REF!,#REF!,27,FALSE)="国所管",VLOOKUP(#REF!,#REF!,21,FALSE),""))</f>
        <v>#REF!</v>
      </c>
      <c r="N9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2" spans="1:14" s="31" customFormat="1" ht="60" customHeight="1" x14ac:dyDescent="0.15">
      <c r="A92" s="13" t="e">
        <f>IF(#REF!="","",VLOOKUP(#REF!,#REF!,4,FALSE))</f>
        <v>#REF!</v>
      </c>
      <c r="B92" s="1" t="e">
        <f>IF(#REF!="","",VLOOKUP(#REF!,#REF!,5,FALSE))</f>
        <v>#REF!</v>
      </c>
      <c r="C92" s="14" t="e">
        <f>IF(#REF!="","",VLOOKUP(#REF!,#REF!,8,FALSE))</f>
        <v>#REF!</v>
      </c>
      <c r="D92" s="13" t="e">
        <f>IF(#REF!="","",VLOOKUP(#REF!,#REF!,9,FALSE))</f>
        <v>#REF!</v>
      </c>
      <c r="E92" s="15" t="e">
        <f>IF(#REF!="","",VLOOKUP(#REF!,#REF!,10,FALSE))</f>
        <v>#REF!</v>
      </c>
      <c r="F92" s="32" t="e">
        <f>IF(#REF!="","",VLOOKUP(#REF!,#REF!,30,FALSE))</f>
        <v>#REF!</v>
      </c>
      <c r="G9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2" s="17" t="e">
        <f>IF(#REF!="","",VLOOKUP(#REF!,#REF!,14,FALSE))</f>
        <v>#REF!</v>
      </c>
      <c r="I9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2" s="33"/>
      <c r="K92" s="19" t="e">
        <f>IF(#REF!="","",IF(VLOOKUP(#REF!,#REF!,26,FALSE)="①公益社団法人","公社",IF(VLOOKUP(#REF!,#REF!,26,FALSE)="②公益財団法人","公財","")))</f>
        <v>#REF!</v>
      </c>
      <c r="L92" s="19" t="e">
        <f>IF(#REF!="","",VLOOKUP(#REF!,#REF!,27,FALSE))</f>
        <v>#REF!</v>
      </c>
      <c r="M92" s="19" t="e">
        <f>IF(#REF!="","",IF(VLOOKUP(#REF!,#REF!,27,FALSE)="国所管",VLOOKUP(#REF!,#REF!,21,FALSE),""))</f>
        <v>#REF!</v>
      </c>
      <c r="N9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3" spans="1:14" s="31" customFormat="1" ht="60" customHeight="1" x14ac:dyDescent="0.15">
      <c r="A93" s="13" t="e">
        <f>IF(#REF!="","",VLOOKUP(#REF!,#REF!,4,FALSE))</f>
        <v>#REF!</v>
      </c>
      <c r="B93" s="1" t="e">
        <f>IF(#REF!="","",VLOOKUP(#REF!,#REF!,5,FALSE))</f>
        <v>#REF!</v>
      </c>
      <c r="C93" s="14" t="e">
        <f>IF(#REF!="","",VLOOKUP(#REF!,#REF!,8,FALSE))</f>
        <v>#REF!</v>
      </c>
      <c r="D93" s="13" t="e">
        <f>IF(#REF!="","",VLOOKUP(#REF!,#REF!,9,FALSE))</f>
        <v>#REF!</v>
      </c>
      <c r="E93" s="15" t="e">
        <f>IF(#REF!="","",VLOOKUP(#REF!,#REF!,10,FALSE))</f>
        <v>#REF!</v>
      </c>
      <c r="F93" s="32" t="e">
        <f>IF(#REF!="","",VLOOKUP(#REF!,#REF!,30,FALSE))</f>
        <v>#REF!</v>
      </c>
      <c r="G9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3" s="17" t="e">
        <f>IF(#REF!="","",VLOOKUP(#REF!,#REF!,14,FALSE))</f>
        <v>#REF!</v>
      </c>
      <c r="I9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3" s="33"/>
      <c r="K93" s="19" t="e">
        <f>IF(#REF!="","",IF(VLOOKUP(#REF!,#REF!,26,FALSE)="①公益社団法人","公社",IF(VLOOKUP(#REF!,#REF!,26,FALSE)="②公益財団法人","公財","")))</f>
        <v>#REF!</v>
      </c>
      <c r="L93" s="19" t="e">
        <f>IF(#REF!="","",VLOOKUP(#REF!,#REF!,27,FALSE))</f>
        <v>#REF!</v>
      </c>
      <c r="M93" s="19" t="e">
        <f>IF(#REF!="","",IF(VLOOKUP(#REF!,#REF!,27,FALSE)="国所管",VLOOKUP(#REF!,#REF!,21,FALSE),""))</f>
        <v>#REF!</v>
      </c>
      <c r="N9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4" spans="1:14" s="31" customFormat="1" ht="60" customHeight="1" x14ac:dyDescent="0.15">
      <c r="A94" s="13" t="e">
        <f>IF(#REF!="","",VLOOKUP(#REF!,#REF!,4,FALSE))</f>
        <v>#REF!</v>
      </c>
      <c r="B94" s="1" t="e">
        <f>IF(#REF!="","",VLOOKUP(#REF!,#REF!,5,FALSE))</f>
        <v>#REF!</v>
      </c>
      <c r="C94" s="14" t="e">
        <f>IF(#REF!="","",VLOOKUP(#REF!,#REF!,8,FALSE))</f>
        <v>#REF!</v>
      </c>
      <c r="D94" s="13" t="e">
        <f>IF(#REF!="","",VLOOKUP(#REF!,#REF!,9,FALSE))</f>
        <v>#REF!</v>
      </c>
      <c r="E94" s="15" t="e">
        <f>IF(#REF!="","",VLOOKUP(#REF!,#REF!,10,FALSE))</f>
        <v>#REF!</v>
      </c>
      <c r="F94" s="32" t="e">
        <f>IF(#REF!="","",VLOOKUP(#REF!,#REF!,30,FALSE))</f>
        <v>#REF!</v>
      </c>
      <c r="G9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4" s="17" t="e">
        <f>IF(#REF!="","",VLOOKUP(#REF!,#REF!,14,FALSE))</f>
        <v>#REF!</v>
      </c>
      <c r="I9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4" s="33"/>
      <c r="K94" s="19" t="e">
        <f>IF(#REF!="","",IF(VLOOKUP(#REF!,#REF!,26,FALSE)="①公益社団法人","公社",IF(VLOOKUP(#REF!,#REF!,26,FALSE)="②公益財団法人","公財","")))</f>
        <v>#REF!</v>
      </c>
      <c r="L94" s="19" t="e">
        <f>IF(#REF!="","",VLOOKUP(#REF!,#REF!,27,FALSE))</f>
        <v>#REF!</v>
      </c>
      <c r="M94" s="19" t="e">
        <f>IF(#REF!="","",IF(VLOOKUP(#REF!,#REF!,27,FALSE)="国所管",VLOOKUP(#REF!,#REF!,21,FALSE),""))</f>
        <v>#REF!</v>
      </c>
      <c r="N9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5" spans="1:14" s="31" customFormat="1" ht="60" customHeight="1" x14ac:dyDescent="0.15">
      <c r="A95" s="13" t="e">
        <f>IF(#REF!="","",VLOOKUP(#REF!,#REF!,4,FALSE))</f>
        <v>#REF!</v>
      </c>
      <c r="B95" s="1" t="e">
        <f>IF(#REF!="","",VLOOKUP(#REF!,#REF!,5,FALSE))</f>
        <v>#REF!</v>
      </c>
      <c r="C95" s="14" t="e">
        <f>IF(#REF!="","",VLOOKUP(#REF!,#REF!,8,FALSE))</f>
        <v>#REF!</v>
      </c>
      <c r="D95" s="13" t="e">
        <f>IF(#REF!="","",VLOOKUP(#REF!,#REF!,9,FALSE))</f>
        <v>#REF!</v>
      </c>
      <c r="E95" s="15" t="e">
        <f>IF(#REF!="","",VLOOKUP(#REF!,#REF!,10,FALSE))</f>
        <v>#REF!</v>
      </c>
      <c r="F95" s="32" t="e">
        <f>IF(#REF!="","",VLOOKUP(#REF!,#REF!,30,FALSE))</f>
        <v>#REF!</v>
      </c>
      <c r="G9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5" s="17" t="e">
        <f>IF(#REF!="","",VLOOKUP(#REF!,#REF!,14,FALSE))</f>
        <v>#REF!</v>
      </c>
      <c r="I9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5" s="33"/>
      <c r="K95" s="19" t="e">
        <f>IF(#REF!="","",IF(VLOOKUP(#REF!,#REF!,26,FALSE)="①公益社団法人","公社",IF(VLOOKUP(#REF!,#REF!,26,FALSE)="②公益財団法人","公財","")))</f>
        <v>#REF!</v>
      </c>
      <c r="L95" s="19" t="e">
        <f>IF(#REF!="","",VLOOKUP(#REF!,#REF!,27,FALSE))</f>
        <v>#REF!</v>
      </c>
      <c r="M95" s="19" t="e">
        <f>IF(#REF!="","",IF(VLOOKUP(#REF!,#REF!,27,FALSE)="国所管",VLOOKUP(#REF!,#REF!,21,FALSE),""))</f>
        <v>#REF!</v>
      </c>
      <c r="N9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6" spans="1:14" s="31" customFormat="1" ht="60" customHeight="1" x14ac:dyDescent="0.15">
      <c r="A96" s="13" t="e">
        <f>IF(#REF!="","",VLOOKUP(#REF!,#REF!,4,FALSE))</f>
        <v>#REF!</v>
      </c>
      <c r="B96" s="1" t="e">
        <f>IF(#REF!="","",VLOOKUP(#REF!,#REF!,5,FALSE))</f>
        <v>#REF!</v>
      </c>
      <c r="C96" s="14" t="e">
        <f>IF(#REF!="","",VLOOKUP(#REF!,#REF!,8,FALSE))</f>
        <v>#REF!</v>
      </c>
      <c r="D96" s="13" t="e">
        <f>IF(#REF!="","",VLOOKUP(#REF!,#REF!,9,FALSE))</f>
        <v>#REF!</v>
      </c>
      <c r="E96" s="15" t="e">
        <f>IF(#REF!="","",VLOOKUP(#REF!,#REF!,10,FALSE))</f>
        <v>#REF!</v>
      </c>
      <c r="F96" s="32" t="e">
        <f>IF(#REF!="","",VLOOKUP(#REF!,#REF!,30,FALSE))</f>
        <v>#REF!</v>
      </c>
      <c r="G9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6" s="17" t="e">
        <f>IF(#REF!="","",VLOOKUP(#REF!,#REF!,14,FALSE))</f>
        <v>#REF!</v>
      </c>
      <c r="I9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6" s="33"/>
      <c r="K96" s="19" t="e">
        <f>IF(#REF!="","",IF(VLOOKUP(#REF!,#REF!,26,FALSE)="①公益社団法人","公社",IF(VLOOKUP(#REF!,#REF!,26,FALSE)="②公益財団法人","公財","")))</f>
        <v>#REF!</v>
      </c>
      <c r="L96" s="19" t="e">
        <f>IF(#REF!="","",VLOOKUP(#REF!,#REF!,27,FALSE))</f>
        <v>#REF!</v>
      </c>
      <c r="M96" s="19" t="e">
        <f>IF(#REF!="","",IF(VLOOKUP(#REF!,#REF!,27,FALSE)="国所管",VLOOKUP(#REF!,#REF!,21,FALSE),""))</f>
        <v>#REF!</v>
      </c>
      <c r="N9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7" spans="1:14" s="31" customFormat="1" ht="60" customHeight="1" x14ac:dyDescent="0.15">
      <c r="A97" s="13" t="e">
        <f>IF(#REF!="","",VLOOKUP(#REF!,#REF!,4,FALSE))</f>
        <v>#REF!</v>
      </c>
      <c r="B97" s="1" t="e">
        <f>IF(#REF!="","",VLOOKUP(#REF!,#REF!,5,FALSE))</f>
        <v>#REF!</v>
      </c>
      <c r="C97" s="14" t="e">
        <f>IF(#REF!="","",VLOOKUP(#REF!,#REF!,8,FALSE))</f>
        <v>#REF!</v>
      </c>
      <c r="D97" s="13" t="e">
        <f>IF(#REF!="","",VLOOKUP(#REF!,#REF!,9,FALSE))</f>
        <v>#REF!</v>
      </c>
      <c r="E97" s="15" t="e">
        <f>IF(#REF!="","",VLOOKUP(#REF!,#REF!,10,FALSE))</f>
        <v>#REF!</v>
      </c>
      <c r="F97" s="32" t="e">
        <f>IF(#REF!="","",VLOOKUP(#REF!,#REF!,30,FALSE))</f>
        <v>#REF!</v>
      </c>
      <c r="G9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7" s="17" t="e">
        <f>IF(#REF!="","",VLOOKUP(#REF!,#REF!,14,FALSE))</f>
        <v>#REF!</v>
      </c>
      <c r="I9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7" s="33"/>
      <c r="K97" s="19" t="e">
        <f>IF(#REF!="","",IF(VLOOKUP(#REF!,#REF!,26,FALSE)="①公益社団法人","公社",IF(VLOOKUP(#REF!,#REF!,26,FALSE)="②公益財団法人","公財","")))</f>
        <v>#REF!</v>
      </c>
      <c r="L97" s="19" t="e">
        <f>IF(#REF!="","",VLOOKUP(#REF!,#REF!,27,FALSE))</f>
        <v>#REF!</v>
      </c>
      <c r="M97" s="19" t="e">
        <f>IF(#REF!="","",IF(VLOOKUP(#REF!,#REF!,27,FALSE)="国所管",VLOOKUP(#REF!,#REF!,21,FALSE),""))</f>
        <v>#REF!</v>
      </c>
      <c r="N9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8" spans="1:14" s="31" customFormat="1" ht="67.5" customHeight="1" x14ac:dyDescent="0.15">
      <c r="A98" s="13" t="e">
        <f>IF(#REF!="","",VLOOKUP(#REF!,#REF!,4,FALSE))</f>
        <v>#REF!</v>
      </c>
      <c r="B98" s="1" t="e">
        <f>IF(#REF!="","",VLOOKUP(#REF!,#REF!,5,FALSE))</f>
        <v>#REF!</v>
      </c>
      <c r="C98" s="14" t="e">
        <f>IF(#REF!="","",VLOOKUP(#REF!,#REF!,8,FALSE))</f>
        <v>#REF!</v>
      </c>
      <c r="D98" s="13" t="e">
        <f>IF(#REF!="","",VLOOKUP(#REF!,#REF!,9,FALSE))</f>
        <v>#REF!</v>
      </c>
      <c r="E98" s="15" t="e">
        <f>IF(#REF!="","",VLOOKUP(#REF!,#REF!,10,FALSE))</f>
        <v>#REF!</v>
      </c>
      <c r="F98" s="32" t="e">
        <f>IF(#REF!="","",VLOOKUP(#REF!,#REF!,30,FALSE))</f>
        <v>#REF!</v>
      </c>
      <c r="G9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8" s="17" t="e">
        <f>IF(#REF!="","",VLOOKUP(#REF!,#REF!,14,FALSE))</f>
        <v>#REF!</v>
      </c>
      <c r="I9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8" s="33"/>
      <c r="K98" s="19" t="e">
        <f>IF(#REF!="","",IF(VLOOKUP(#REF!,#REF!,26,FALSE)="①公益社団法人","公社",IF(VLOOKUP(#REF!,#REF!,26,FALSE)="②公益財団法人","公財","")))</f>
        <v>#REF!</v>
      </c>
      <c r="L98" s="19" t="e">
        <f>IF(#REF!="","",VLOOKUP(#REF!,#REF!,27,FALSE))</f>
        <v>#REF!</v>
      </c>
      <c r="M98" s="19" t="e">
        <f>IF(#REF!="","",IF(VLOOKUP(#REF!,#REF!,27,FALSE)="国所管",VLOOKUP(#REF!,#REF!,21,FALSE),""))</f>
        <v>#REF!</v>
      </c>
      <c r="N9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99" spans="1:14" s="31" customFormat="1" ht="60" customHeight="1" x14ac:dyDescent="0.15">
      <c r="A99" s="13" t="e">
        <f>IF(#REF!="","",VLOOKUP(#REF!,#REF!,4,FALSE))</f>
        <v>#REF!</v>
      </c>
      <c r="B99" s="1" t="e">
        <f>IF(#REF!="","",VLOOKUP(#REF!,#REF!,5,FALSE))</f>
        <v>#REF!</v>
      </c>
      <c r="C99" s="14" t="e">
        <f>IF(#REF!="","",VLOOKUP(#REF!,#REF!,8,FALSE))</f>
        <v>#REF!</v>
      </c>
      <c r="D99" s="13" t="e">
        <f>IF(#REF!="","",VLOOKUP(#REF!,#REF!,9,FALSE))</f>
        <v>#REF!</v>
      </c>
      <c r="E99" s="15" t="e">
        <f>IF(#REF!="","",VLOOKUP(#REF!,#REF!,10,FALSE))</f>
        <v>#REF!</v>
      </c>
      <c r="F99" s="32" t="e">
        <f>IF(#REF!="","",VLOOKUP(#REF!,#REF!,30,FALSE))</f>
        <v>#REF!</v>
      </c>
      <c r="G9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99" s="17" t="e">
        <f>IF(#REF!="","",VLOOKUP(#REF!,#REF!,14,FALSE))</f>
        <v>#REF!</v>
      </c>
      <c r="I9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99" s="33"/>
      <c r="K99" s="19" t="e">
        <f>IF(#REF!="","",IF(VLOOKUP(#REF!,#REF!,26,FALSE)="①公益社団法人","公社",IF(VLOOKUP(#REF!,#REF!,26,FALSE)="②公益財団法人","公財","")))</f>
        <v>#REF!</v>
      </c>
      <c r="L99" s="19" t="e">
        <f>IF(#REF!="","",VLOOKUP(#REF!,#REF!,27,FALSE))</f>
        <v>#REF!</v>
      </c>
      <c r="M99" s="19" t="e">
        <f>IF(#REF!="","",IF(VLOOKUP(#REF!,#REF!,27,FALSE)="国所管",VLOOKUP(#REF!,#REF!,21,FALSE),""))</f>
        <v>#REF!</v>
      </c>
      <c r="N9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0" spans="1:14" s="31" customFormat="1" ht="60" customHeight="1" x14ac:dyDescent="0.15">
      <c r="A100" s="13" t="e">
        <f>IF(#REF!="","",VLOOKUP(#REF!,#REF!,4,FALSE))</f>
        <v>#REF!</v>
      </c>
      <c r="B100" s="1" t="e">
        <f>IF(#REF!="","",VLOOKUP(#REF!,#REF!,5,FALSE))</f>
        <v>#REF!</v>
      </c>
      <c r="C100" s="14" t="e">
        <f>IF(#REF!="","",VLOOKUP(#REF!,#REF!,8,FALSE))</f>
        <v>#REF!</v>
      </c>
      <c r="D100" s="13" t="e">
        <f>IF(#REF!="","",VLOOKUP(#REF!,#REF!,9,FALSE))</f>
        <v>#REF!</v>
      </c>
      <c r="E100" s="15" t="e">
        <f>IF(#REF!="","",VLOOKUP(#REF!,#REF!,10,FALSE))</f>
        <v>#REF!</v>
      </c>
      <c r="F100" s="32" t="e">
        <f>IF(#REF!="","",VLOOKUP(#REF!,#REF!,30,FALSE))</f>
        <v>#REF!</v>
      </c>
      <c r="G10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0" s="17" t="e">
        <f>IF(#REF!="","",VLOOKUP(#REF!,#REF!,14,FALSE))</f>
        <v>#REF!</v>
      </c>
      <c r="I10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0" s="33"/>
      <c r="K100" s="19" t="e">
        <f>IF(#REF!="","",IF(VLOOKUP(#REF!,#REF!,26,FALSE)="①公益社団法人","公社",IF(VLOOKUP(#REF!,#REF!,26,FALSE)="②公益財団法人","公財","")))</f>
        <v>#REF!</v>
      </c>
      <c r="L100" s="19" t="e">
        <f>IF(#REF!="","",VLOOKUP(#REF!,#REF!,27,FALSE))</f>
        <v>#REF!</v>
      </c>
      <c r="M100" s="19" t="e">
        <f>IF(#REF!="","",IF(VLOOKUP(#REF!,#REF!,27,FALSE)="国所管",VLOOKUP(#REF!,#REF!,21,FALSE),""))</f>
        <v>#REF!</v>
      </c>
      <c r="N10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1" spans="1:14" s="31" customFormat="1" ht="60" customHeight="1" x14ac:dyDescent="0.15">
      <c r="A101" s="13" t="e">
        <f>IF(#REF!="","",VLOOKUP(#REF!,#REF!,4,FALSE))</f>
        <v>#REF!</v>
      </c>
      <c r="B101" s="1" t="e">
        <f>IF(#REF!="","",VLOOKUP(#REF!,#REF!,5,FALSE))</f>
        <v>#REF!</v>
      </c>
      <c r="C101" s="14" t="e">
        <f>IF(#REF!="","",VLOOKUP(#REF!,#REF!,8,FALSE))</f>
        <v>#REF!</v>
      </c>
      <c r="D101" s="13" t="e">
        <f>IF(#REF!="","",VLOOKUP(#REF!,#REF!,9,FALSE))</f>
        <v>#REF!</v>
      </c>
      <c r="E101" s="15" t="e">
        <f>IF(#REF!="","",VLOOKUP(#REF!,#REF!,10,FALSE))</f>
        <v>#REF!</v>
      </c>
      <c r="F101" s="32" t="e">
        <f>IF(#REF!="","",VLOOKUP(#REF!,#REF!,30,FALSE))</f>
        <v>#REF!</v>
      </c>
      <c r="G10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1" s="17" t="e">
        <f>IF(#REF!="","",VLOOKUP(#REF!,#REF!,14,FALSE))</f>
        <v>#REF!</v>
      </c>
      <c r="I10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1" s="33"/>
      <c r="K101" s="19" t="e">
        <f>IF(#REF!="","",IF(VLOOKUP(#REF!,#REF!,26,FALSE)="①公益社団法人","公社",IF(VLOOKUP(#REF!,#REF!,26,FALSE)="②公益財団法人","公財","")))</f>
        <v>#REF!</v>
      </c>
      <c r="L101" s="19" t="e">
        <f>IF(#REF!="","",VLOOKUP(#REF!,#REF!,27,FALSE))</f>
        <v>#REF!</v>
      </c>
      <c r="M101" s="19" t="e">
        <f>IF(#REF!="","",IF(VLOOKUP(#REF!,#REF!,27,FALSE)="国所管",VLOOKUP(#REF!,#REF!,21,FALSE),""))</f>
        <v>#REF!</v>
      </c>
      <c r="N10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2" spans="1:14" s="31" customFormat="1" ht="60" customHeight="1" x14ac:dyDescent="0.15">
      <c r="A102" s="13" t="e">
        <f>IF(#REF!="","",VLOOKUP(#REF!,#REF!,4,FALSE))</f>
        <v>#REF!</v>
      </c>
      <c r="B102" s="1" t="e">
        <f>IF(#REF!="","",VLOOKUP(#REF!,#REF!,5,FALSE))</f>
        <v>#REF!</v>
      </c>
      <c r="C102" s="14" t="e">
        <f>IF(#REF!="","",VLOOKUP(#REF!,#REF!,8,FALSE))</f>
        <v>#REF!</v>
      </c>
      <c r="D102" s="13" t="e">
        <f>IF(#REF!="","",VLOOKUP(#REF!,#REF!,9,FALSE))</f>
        <v>#REF!</v>
      </c>
      <c r="E102" s="15" t="e">
        <f>IF(#REF!="","",VLOOKUP(#REF!,#REF!,10,FALSE))</f>
        <v>#REF!</v>
      </c>
      <c r="F102" s="32" t="e">
        <f>IF(#REF!="","",VLOOKUP(#REF!,#REF!,30,FALSE))</f>
        <v>#REF!</v>
      </c>
      <c r="G10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2" s="17" t="e">
        <f>IF(#REF!="","",VLOOKUP(#REF!,#REF!,14,FALSE))</f>
        <v>#REF!</v>
      </c>
      <c r="I10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2" s="33"/>
      <c r="K102" s="19" t="e">
        <f>IF(#REF!="","",IF(VLOOKUP(#REF!,#REF!,26,FALSE)="①公益社団法人","公社",IF(VLOOKUP(#REF!,#REF!,26,FALSE)="②公益財団法人","公財","")))</f>
        <v>#REF!</v>
      </c>
      <c r="L102" s="19" t="e">
        <f>IF(#REF!="","",VLOOKUP(#REF!,#REF!,27,FALSE))</f>
        <v>#REF!</v>
      </c>
      <c r="M102" s="19" t="e">
        <f>IF(#REF!="","",IF(VLOOKUP(#REF!,#REF!,27,FALSE)="国所管",VLOOKUP(#REF!,#REF!,21,FALSE),""))</f>
        <v>#REF!</v>
      </c>
      <c r="N10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3" spans="1:14" s="31" customFormat="1" ht="60" customHeight="1" x14ac:dyDescent="0.15">
      <c r="A103" s="13" t="e">
        <f>IF(#REF!="","",VLOOKUP(#REF!,#REF!,4,FALSE))</f>
        <v>#REF!</v>
      </c>
      <c r="B103" s="1" t="e">
        <f>IF(#REF!="","",VLOOKUP(#REF!,#REF!,5,FALSE))</f>
        <v>#REF!</v>
      </c>
      <c r="C103" s="14" t="e">
        <f>IF(#REF!="","",VLOOKUP(#REF!,#REF!,8,FALSE))</f>
        <v>#REF!</v>
      </c>
      <c r="D103" s="13" t="e">
        <f>IF(#REF!="","",VLOOKUP(#REF!,#REF!,9,FALSE))</f>
        <v>#REF!</v>
      </c>
      <c r="E103" s="15" t="e">
        <f>IF(#REF!="","",VLOOKUP(#REF!,#REF!,10,FALSE))</f>
        <v>#REF!</v>
      </c>
      <c r="F103" s="32" t="e">
        <f>IF(#REF!="","",VLOOKUP(#REF!,#REF!,30,FALSE))</f>
        <v>#REF!</v>
      </c>
      <c r="G10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3" s="17" t="e">
        <f>IF(#REF!="","",VLOOKUP(#REF!,#REF!,14,FALSE))</f>
        <v>#REF!</v>
      </c>
      <c r="I10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3" s="33"/>
      <c r="K103" s="19" t="e">
        <f>IF(#REF!="","",IF(VLOOKUP(#REF!,#REF!,26,FALSE)="①公益社団法人","公社",IF(VLOOKUP(#REF!,#REF!,26,FALSE)="②公益財団法人","公財","")))</f>
        <v>#REF!</v>
      </c>
      <c r="L103" s="19" t="e">
        <f>IF(#REF!="","",VLOOKUP(#REF!,#REF!,27,FALSE))</f>
        <v>#REF!</v>
      </c>
      <c r="M103" s="19" t="e">
        <f>IF(#REF!="","",IF(VLOOKUP(#REF!,#REF!,27,FALSE)="国所管",VLOOKUP(#REF!,#REF!,21,FALSE),""))</f>
        <v>#REF!</v>
      </c>
      <c r="N10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4" spans="1:14" s="34" customFormat="1" ht="60" customHeight="1" x14ac:dyDescent="0.15">
      <c r="A104" s="13" t="e">
        <f>IF(#REF!="","",VLOOKUP(#REF!,#REF!,4,FALSE))</f>
        <v>#REF!</v>
      </c>
      <c r="B104" s="1" t="e">
        <f>IF(#REF!="","",VLOOKUP(#REF!,#REF!,5,FALSE))</f>
        <v>#REF!</v>
      </c>
      <c r="C104" s="14" t="e">
        <f>IF(#REF!="","",VLOOKUP(#REF!,#REF!,8,FALSE))</f>
        <v>#REF!</v>
      </c>
      <c r="D104" s="13" t="e">
        <f>IF(#REF!="","",VLOOKUP(#REF!,#REF!,9,FALSE))</f>
        <v>#REF!</v>
      </c>
      <c r="E104" s="15" t="e">
        <f>IF(#REF!="","",VLOOKUP(#REF!,#REF!,10,FALSE))</f>
        <v>#REF!</v>
      </c>
      <c r="F104" s="32" t="e">
        <f>IF(#REF!="","",VLOOKUP(#REF!,#REF!,30,FALSE))</f>
        <v>#REF!</v>
      </c>
      <c r="G10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4" s="17" t="e">
        <f>IF(#REF!="","",VLOOKUP(#REF!,#REF!,14,FALSE))</f>
        <v>#REF!</v>
      </c>
      <c r="I10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4" s="33"/>
      <c r="K104" s="19" t="e">
        <f>IF(#REF!="","",IF(VLOOKUP(#REF!,#REF!,26,FALSE)="①公益社団法人","公社",IF(VLOOKUP(#REF!,#REF!,26,FALSE)="②公益財団法人","公財","")))</f>
        <v>#REF!</v>
      </c>
      <c r="L104" s="19" t="e">
        <f>IF(#REF!="","",VLOOKUP(#REF!,#REF!,27,FALSE))</f>
        <v>#REF!</v>
      </c>
      <c r="M104" s="19" t="e">
        <f>IF(#REF!="","",IF(VLOOKUP(#REF!,#REF!,27,FALSE)="国所管",VLOOKUP(#REF!,#REF!,21,FALSE),""))</f>
        <v>#REF!</v>
      </c>
      <c r="N10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5" spans="1:14" s="34" customFormat="1" ht="60" customHeight="1" x14ac:dyDescent="0.15">
      <c r="A105" s="13" t="e">
        <f>IF(#REF!="","",VLOOKUP(#REF!,#REF!,4,FALSE))</f>
        <v>#REF!</v>
      </c>
      <c r="B105" s="1" t="e">
        <f>IF(#REF!="","",VLOOKUP(#REF!,#REF!,5,FALSE))</f>
        <v>#REF!</v>
      </c>
      <c r="C105" s="14" t="e">
        <f>IF(#REF!="","",VLOOKUP(#REF!,#REF!,8,FALSE))</f>
        <v>#REF!</v>
      </c>
      <c r="D105" s="13" t="e">
        <f>IF(#REF!="","",VLOOKUP(#REF!,#REF!,9,FALSE))</f>
        <v>#REF!</v>
      </c>
      <c r="E105" s="15" t="e">
        <f>IF(#REF!="","",VLOOKUP(#REF!,#REF!,10,FALSE))</f>
        <v>#REF!</v>
      </c>
      <c r="F105" s="32" t="e">
        <f>IF(#REF!="","",VLOOKUP(#REF!,#REF!,30,FALSE))</f>
        <v>#REF!</v>
      </c>
      <c r="G10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5" s="17" t="e">
        <f>IF(#REF!="","",VLOOKUP(#REF!,#REF!,14,FALSE))</f>
        <v>#REF!</v>
      </c>
      <c r="I10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5" s="33"/>
      <c r="K105" s="19" t="e">
        <f>IF(#REF!="","",IF(VLOOKUP(#REF!,#REF!,26,FALSE)="①公益社団法人","公社",IF(VLOOKUP(#REF!,#REF!,26,FALSE)="②公益財団法人","公財","")))</f>
        <v>#REF!</v>
      </c>
      <c r="L105" s="19" t="e">
        <f>IF(#REF!="","",VLOOKUP(#REF!,#REF!,27,FALSE))</f>
        <v>#REF!</v>
      </c>
      <c r="M105" s="19" t="e">
        <f>IF(#REF!="","",IF(VLOOKUP(#REF!,#REF!,27,FALSE)="国所管",VLOOKUP(#REF!,#REF!,21,FALSE),""))</f>
        <v>#REF!</v>
      </c>
      <c r="N10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6" spans="1:14" s="34" customFormat="1" ht="60" customHeight="1" x14ac:dyDescent="0.15">
      <c r="A106" s="13" t="e">
        <f>IF(#REF!="","",VLOOKUP(#REF!,#REF!,4,FALSE))</f>
        <v>#REF!</v>
      </c>
      <c r="B106" s="1" t="e">
        <f>IF(#REF!="","",VLOOKUP(#REF!,#REF!,5,FALSE))</f>
        <v>#REF!</v>
      </c>
      <c r="C106" s="14" t="e">
        <f>IF(#REF!="","",VLOOKUP(#REF!,#REF!,8,FALSE))</f>
        <v>#REF!</v>
      </c>
      <c r="D106" s="13" t="e">
        <f>IF(#REF!="","",VLOOKUP(#REF!,#REF!,9,FALSE))</f>
        <v>#REF!</v>
      </c>
      <c r="E106" s="15" t="e">
        <f>IF(#REF!="","",VLOOKUP(#REF!,#REF!,10,FALSE))</f>
        <v>#REF!</v>
      </c>
      <c r="F106" s="32" t="e">
        <f>IF(#REF!="","",VLOOKUP(#REF!,#REF!,30,FALSE))</f>
        <v>#REF!</v>
      </c>
      <c r="G10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6" s="17" t="e">
        <f>IF(#REF!="","",VLOOKUP(#REF!,#REF!,14,FALSE))</f>
        <v>#REF!</v>
      </c>
      <c r="I10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6" s="33"/>
      <c r="K106" s="19" t="e">
        <f>IF(#REF!="","",IF(VLOOKUP(#REF!,#REF!,26,FALSE)="①公益社団法人","公社",IF(VLOOKUP(#REF!,#REF!,26,FALSE)="②公益財団法人","公財","")))</f>
        <v>#REF!</v>
      </c>
      <c r="L106" s="19" t="e">
        <f>IF(#REF!="","",VLOOKUP(#REF!,#REF!,27,FALSE))</f>
        <v>#REF!</v>
      </c>
      <c r="M106" s="19" t="e">
        <f>IF(#REF!="","",IF(VLOOKUP(#REF!,#REF!,27,FALSE)="国所管",VLOOKUP(#REF!,#REF!,21,FALSE),""))</f>
        <v>#REF!</v>
      </c>
      <c r="N10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7" spans="1:14" s="34" customFormat="1" ht="60" customHeight="1" x14ac:dyDescent="0.15">
      <c r="A107" s="13" t="e">
        <f>IF(#REF!="","",VLOOKUP(#REF!,#REF!,4,FALSE))</f>
        <v>#REF!</v>
      </c>
      <c r="B107" s="1" t="e">
        <f>IF(#REF!="","",VLOOKUP(#REF!,#REF!,5,FALSE))</f>
        <v>#REF!</v>
      </c>
      <c r="C107" s="14" t="e">
        <f>IF(#REF!="","",VLOOKUP(#REF!,#REF!,8,FALSE))</f>
        <v>#REF!</v>
      </c>
      <c r="D107" s="13" t="e">
        <f>IF(#REF!="","",VLOOKUP(#REF!,#REF!,9,FALSE))</f>
        <v>#REF!</v>
      </c>
      <c r="E107" s="15" t="e">
        <f>IF(#REF!="","",VLOOKUP(#REF!,#REF!,10,FALSE))</f>
        <v>#REF!</v>
      </c>
      <c r="F107" s="32" t="e">
        <f>IF(#REF!="","",VLOOKUP(#REF!,#REF!,30,FALSE))</f>
        <v>#REF!</v>
      </c>
      <c r="G10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7" s="17" t="e">
        <f>IF(#REF!="","",VLOOKUP(#REF!,#REF!,14,FALSE))</f>
        <v>#REF!</v>
      </c>
      <c r="I10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7" s="33"/>
      <c r="K107" s="19" t="e">
        <f>IF(#REF!="","",IF(VLOOKUP(#REF!,#REF!,26,FALSE)="①公益社団法人","公社",IF(VLOOKUP(#REF!,#REF!,26,FALSE)="②公益財団法人","公財","")))</f>
        <v>#REF!</v>
      </c>
      <c r="L107" s="19" t="e">
        <f>IF(#REF!="","",VLOOKUP(#REF!,#REF!,27,FALSE))</f>
        <v>#REF!</v>
      </c>
      <c r="M107" s="19" t="e">
        <f>IF(#REF!="","",IF(VLOOKUP(#REF!,#REF!,27,FALSE)="国所管",VLOOKUP(#REF!,#REF!,21,FALSE),""))</f>
        <v>#REF!</v>
      </c>
      <c r="N10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8" spans="1:14" s="34" customFormat="1" ht="60" customHeight="1" x14ac:dyDescent="0.15">
      <c r="A108" s="13" t="e">
        <f>IF(#REF!="","",VLOOKUP(#REF!,#REF!,4,FALSE))</f>
        <v>#REF!</v>
      </c>
      <c r="B108" s="1" t="e">
        <f>IF(#REF!="","",VLOOKUP(#REF!,#REF!,5,FALSE))</f>
        <v>#REF!</v>
      </c>
      <c r="C108" s="14" t="e">
        <f>IF(#REF!="","",VLOOKUP(#REF!,#REF!,8,FALSE))</f>
        <v>#REF!</v>
      </c>
      <c r="D108" s="13" t="e">
        <f>IF(#REF!="","",VLOOKUP(#REF!,#REF!,9,FALSE))</f>
        <v>#REF!</v>
      </c>
      <c r="E108" s="15" t="e">
        <f>IF(#REF!="","",VLOOKUP(#REF!,#REF!,10,FALSE))</f>
        <v>#REF!</v>
      </c>
      <c r="F108" s="32" t="e">
        <f>IF(#REF!="","",VLOOKUP(#REF!,#REF!,30,FALSE))</f>
        <v>#REF!</v>
      </c>
      <c r="G10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8" s="17" t="e">
        <f>IF(#REF!="","",VLOOKUP(#REF!,#REF!,14,FALSE))</f>
        <v>#REF!</v>
      </c>
      <c r="I10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8" s="33"/>
      <c r="K108" s="19" t="e">
        <f>IF(#REF!="","",IF(VLOOKUP(#REF!,#REF!,26,FALSE)="①公益社団法人","公社",IF(VLOOKUP(#REF!,#REF!,26,FALSE)="②公益財団法人","公財","")))</f>
        <v>#REF!</v>
      </c>
      <c r="L108" s="19" t="e">
        <f>IF(#REF!="","",VLOOKUP(#REF!,#REF!,27,FALSE))</f>
        <v>#REF!</v>
      </c>
      <c r="M108" s="19" t="e">
        <f>IF(#REF!="","",IF(VLOOKUP(#REF!,#REF!,27,FALSE)="国所管",VLOOKUP(#REF!,#REF!,21,FALSE),""))</f>
        <v>#REF!</v>
      </c>
      <c r="N10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09" spans="1:14" s="34" customFormat="1" ht="60" customHeight="1" x14ac:dyDescent="0.15">
      <c r="A109" s="13" t="e">
        <f>IF(#REF!="","",VLOOKUP(#REF!,#REF!,4,FALSE))</f>
        <v>#REF!</v>
      </c>
      <c r="B109" s="1" t="e">
        <f>IF(#REF!="","",VLOOKUP(#REF!,#REF!,5,FALSE))</f>
        <v>#REF!</v>
      </c>
      <c r="C109" s="14" t="e">
        <f>IF(#REF!="","",VLOOKUP(#REF!,#REF!,8,FALSE))</f>
        <v>#REF!</v>
      </c>
      <c r="D109" s="13" t="e">
        <f>IF(#REF!="","",VLOOKUP(#REF!,#REF!,9,FALSE))</f>
        <v>#REF!</v>
      </c>
      <c r="E109" s="15" t="e">
        <f>IF(#REF!="","",VLOOKUP(#REF!,#REF!,10,FALSE))</f>
        <v>#REF!</v>
      </c>
      <c r="F109" s="32" t="e">
        <f>IF(#REF!="","",VLOOKUP(#REF!,#REF!,30,FALSE))</f>
        <v>#REF!</v>
      </c>
      <c r="G10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09" s="17" t="e">
        <f>IF(#REF!="","",VLOOKUP(#REF!,#REF!,14,FALSE))</f>
        <v>#REF!</v>
      </c>
      <c r="I10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09" s="33"/>
      <c r="K109" s="19" t="e">
        <f>IF(#REF!="","",IF(VLOOKUP(#REF!,#REF!,26,FALSE)="①公益社団法人","公社",IF(VLOOKUP(#REF!,#REF!,26,FALSE)="②公益財団法人","公財","")))</f>
        <v>#REF!</v>
      </c>
      <c r="L109" s="19" t="e">
        <f>IF(#REF!="","",VLOOKUP(#REF!,#REF!,27,FALSE))</f>
        <v>#REF!</v>
      </c>
      <c r="M109" s="19" t="e">
        <f>IF(#REF!="","",IF(VLOOKUP(#REF!,#REF!,27,FALSE)="国所管",VLOOKUP(#REF!,#REF!,21,FALSE),""))</f>
        <v>#REF!</v>
      </c>
      <c r="N10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0" spans="1:14" s="34" customFormat="1" ht="60" customHeight="1" x14ac:dyDescent="0.15">
      <c r="A110" s="13" t="e">
        <f>IF(#REF!="","",VLOOKUP(#REF!,#REF!,4,FALSE))</f>
        <v>#REF!</v>
      </c>
      <c r="B110" s="1" t="e">
        <f>IF(#REF!="","",VLOOKUP(#REF!,#REF!,5,FALSE))</f>
        <v>#REF!</v>
      </c>
      <c r="C110" s="14" t="e">
        <f>IF(#REF!="","",VLOOKUP(#REF!,#REF!,8,FALSE))</f>
        <v>#REF!</v>
      </c>
      <c r="D110" s="13" t="e">
        <f>IF(#REF!="","",VLOOKUP(#REF!,#REF!,9,FALSE))</f>
        <v>#REF!</v>
      </c>
      <c r="E110" s="15" t="e">
        <f>IF(#REF!="","",VLOOKUP(#REF!,#REF!,10,FALSE))</f>
        <v>#REF!</v>
      </c>
      <c r="F110" s="32" t="e">
        <f>IF(#REF!="","",VLOOKUP(#REF!,#REF!,30,FALSE))</f>
        <v>#REF!</v>
      </c>
      <c r="G11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0" s="17" t="e">
        <f>IF(#REF!="","",VLOOKUP(#REF!,#REF!,14,FALSE))</f>
        <v>#REF!</v>
      </c>
      <c r="I11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0" s="33"/>
      <c r="K110" s="19" t="e">
        <f>IF(#REF!="","",IF(VLOOKUP(#REF!,#REF!,26,FALSE)="①公益社団法人","公社",IF(VLOOKUP(#REF!,#REF!,26,FALSE)="②公益財団法人","公財","")))</f>
        <v>#REF!</v>
      </c>
      <c r="L110" s="19" t="e">
        <f>IF(#REF!="","",VLOOKUP(#REF!,#REF!,27,FALSE))</f>
        <v>#REF!</v>
      </c>
      <c r="M110" s="19" t="e">
        <f>IF(#REF!="","",IF(VLOOKUP(#REF!,#REF!,27,FALSE)="国所管",VLOOKUP(#REF!,#REF!,21,FALSE),""))</f>
        <v>#REF!</v>
      </c>
      <c r="N11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1" spans="1:14" s="34" customFormat="1" ht="60" customHeight="1" x14ac:dyDescent="0.15">
      <c r="A111" s="13" t="e">
        <f>IF(#REF!="","",VLOOKUP(#REF!,#REF!,4,FALSE))</f>
        <v>#REF!</v>
      </c>
      <c r="B111" s="1" t="e">
        <f>IF(#REF!="","",VLOOKUP(#REF!,#REF!,5,FALSE))</f>
        <v>#REF!</v>
      </c>
      <c r="C111" s="14" t="e">
        <f>IF(#REF!="","",VLOOKUP(#REF!,#REF!,8,FALSE))</f>
        <v>#REF!</v>
      </c>
      <c r="D111" s="13" t="e">
        <f>IF(#REF!="","",VLOOKUP(#REF!,#REF!,9,FALSE))</f>
        <v>#REF!</v>
      </c>
      <c r="E111" s="15" t="e">
        <f>IF(#REF!="","",VLOOKUP(#REF!,#REF!,10,FALSE))</f>
        <v>#REF!</v>
      </c>
      <c r="F111" s="32" t="e">
        <f>IF(#REF!="","",VLOOKUP(#REF!,#REF!,30,FALSE))</f>
        <v>#REF!</v>
      </c>
      <c r="G11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1" s="17" t="e">
        <f>IF(#REF!="","",VLOOKUP(#REF!,#REF!,14,FALSE))</f>
        <v>#REF!</v>
      </c>
      <c r="I11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1" s="33"/>
      <c r="K111" s="19" t="e">
        <f>IF(#REF!="","",IF(VLOOKUP(#REF!,#REF!,26,FALSE)="①公益社団法人","公社",IF(VLOOKUP(#REF!,#REF!,26,FALSE)="②公益財団法人","公財","")))</f>
        <v>#REF!</v>
      </c>
      <c r="L111" s="19" t="e">
        <f>IF(#REF!="","",VLOOKUP(#REF!,#REF!,27,FALSE))</f>
        <v>#REF!</v>
      </c>
      <c r="M111" s="19" t="e">
        <f>IF(#REF!="","",IF(VLOOKUP(#REF!,#REF!,27,FALSE)="国所管",VLOOKUP(#REF!,#REF!,21,FALSE),""))</f>
        <v>#REF!</v>
      </c>
      <c r="N11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2" spans="1:14" s="34" customFormat="1" ht="60" customHeight="1" x14ac:dyDescent="0.15">
      <c r="A112" s="13" t="e">
        <f>IF(#REF!="","",VLOOKUP(#REF!,#REF!,4,FALSE))</f>
        <v>#REF!</v>
      </c>
      <c r="B112" s="1" t="e">
        <f>IF(#REF!="","",VLOOKUP(#REF!,#REF!,5,FALSE))</f>
        <v>#REF!</v>
      </c>
      <c r="C112" s="14" t="e">
        <f>IF(#REF!="","",VLOOKUP(#REF!,#REF!,8,FALSE))</f>
        <v>#REF!</v>
      </c>
      <c r="D112" s="13" t="e">
        <f>IF(#REF!="","",VLOOKUP(#REF!,#REF!,9,FALSE))</f>
        <v>#REF!</v>
      </c>
      <c r="E112" s="15" t="e">
        <f>IF(#REF!="","",VLOOKUP(#REF!,#REF!,10,FALSE))</f>
        <v>#REF!</v>
      </c>
      <c r="F112" s="32" t="e">
        <f>IF(#REF!="","",VLOOKUP(#REF!,#REF!,30,FALSE))</f>
        <v>#REF!</v>
      </c>
      <c r="G11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2" s="17" t="e">
        <f>IF(#REF!="","",VLOOKUP(#REF!,#REF!,14,FALSE))</f>
        <v>#REF!</v>
      </c>
      <c r="I11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2" s="33"/>
      <c r="K112" s="19" t="e">
        <f>IF(#REF!="","",IF(VLOOKUP(#REF!,#REF!,26,FALSE)="①公益社団法人","公社",IF(VLOOKUP(#REF!,#REF!,26,FALSE)="②公益財団法人","公財","")))</f>
        <v>#REF!</v>
      </c>
      <c r="L112" s="19" t="e">
        <f>IF(#REF!="","",VLOOKUP(#REF!,#REF!,27,FALSE))</f>
        <v>#REF!</v>
      </c>
      <c r="M112" s="19" t="e">
        <f>IF(#REF!="","",IF(VLOOKUP(#REF!,#REF!,27,FALSE)="国所管",VLOOKUP(#REF!,#REF!,21,FALSE),""))</f>
        <v>#REF!</v>
      </c>
      <c r="N11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3" spans="1:14" s="34" customFormat="1" ht="60" customHeight="1" x14ac:dyDescent="0.15">
      <c r="A113" s="13" t="e">
        <f>IF(#REF!="","",VLOOKUP(#REF!,#REF!,4,FALSE))</f>
        <v>#REF!</v>
      </c>
      <c r="B113" s="1" t="e">
        <f>IF(#REF!="","",VLOOKUP(#REF!,#REF!,5,FALSE))</f>
        <v>#REF!</v>
      </c>
      <c r="C113" s="14" t="e">
        <f>IF(#REF!="","",VLOOKUP(#REF!,#REF!,8,FALSE))</f>
        <v>#REF!</v>
      </c>
      <c r="D113" s="13" t="e">
        <f>IF(#REF!="","",VLOOKUP(#REF!,#REF!,9,FALSE))</f>
        <v>#REF!</v>
      </c>
      <c r="E113" s="15" t="e">
        <f>IF(#REF!="","",VLOOKUP(#REF!,#REF!,10,FALSE))</f>
        <v>#REF!</v>
      </c>
      <c r="F113" s="32" t="e">
        <f>IF(#REF!="","",VLOOKUP(#REF!,#REF!,30,FALSE))</f>
        <v>#REF!</v>
      </c>
      <c r="G11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3" s="17" t="e">
        <f>IF(#REF!="","",VLOOKUP(#REF!,#REF!,14,FALSE))</f>
        <v>#REF!</v>
      </c>
      <c r="I11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3" s="33"/>
      <c r="K113" s="19" t="e">
        <f>IF(#REF!="","",IF(VLOOKUP(#REF!,#REF!,26,FALSE)="①公益社団法人","公社",IF(VLOOKUP(#REF!,#REF!,26,FALSE)="②公益財団法人","公財","")))</f>
        <v>#REF!</v>
      </c>
      <c r="L113" s="19" t="e">
        <f>IF(#REF!="","",VLOOKUP(#REF!,#REF!,27,FALSE))</f>
        <v>#REF!</v>
      </c>
      <c r="M113" s="19" t="e">
        <f>IF(#REF!="","",IF(VLOOKUP(#REF!,#REF!,27,FALSE)="国所管",VLOOKUP(#REF!,#REF!,21,FALSE),""))</f>
        <v>#REF!</v>
      </c>
      <c r="N11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4" spans="1:14" s="34" customFormat="1" ht="60" customHeight="1" x14ac:dyDescent="0.15">
      <c r="A114" s="13" t="e">
        <f>IF(#REF!="","",VLOOKUP(#REF!,#REF!,4,FALSE))</f>
        <v>#REF!</v>
      </c>
      <c r="B114" s="1" t="e">
        <f>IF(#REF!="","",VLOOKUP(#REF!,#REF!,5,FALSE))</f>
        <v>#REF!</v>
      </c>
      <c r="C114" s="14" t="e">
        <f>IF(#REF!="","",VLOOKUP(#REF!,#REF!,8,FALSE))</f>
        <v>#REF!</v>
      </c>
      <c r="D114" s="13" t="e">
        <f>IF(#REF!="","",VLOOKUP(#REF!,#REF!,9,FALSE))</f>
        <v>#REF!</v>
      </c>
      <c r="E114" s="15" t="e">
        <f>IF(#REF!="","",VLOOKUP(#REF!,#REF!,10,FALSE))</f>
        <v>#REF!</v>
      </c>
      <c r="F114" s="32" t="e">
        <f>IF(#REF!="","",VLOOKUP(#REF!,#REF!,30,FALSE))</f>
        <v>#REF!</v>
      </c>
      <c r="G11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4" s="17" t="e">
        <f>IF(#REF!="","",VLOOKUP(#REF!,#REF!,14,FALSE))</f>
        <v>#REF!</v>
      </c>
      <c r="I11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4" s="33"/>
      <c r="K114" s="19" t="e">
        <f>IF(#REF!="","",IF(VLOOKUP(#REF!,#REF!,26,FALSE)="①公益社団法人","公社",IF(VLOOKUP(#REF!,#REF!,26,FALSE)="②公益財団法人","公財","")))</f>
        <v>#REF!</v>
      </c>
      <c r="L114" s="19" t="e">
        <f>IF(#REF!="","",VLOOKUP(#REF!,#REF!,27,FALSE))</f>
        <v>#REF!</v>
      </c>
      <c r="M114" s="19" t="e">
        <f>IF(#REF!="","",IF(VLOOKUP(#REF!,#REF!,27,FALSE)="国所管",VLOOKUP(#REF!,#REF!,21,FALSE),""))</f>
        <v>#REF!</v>
      </c>
      <c r="N11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5" spans="1:14" ht="60" customHeight="1" x14ac:dyDescent="0.15">
      <c r="A115" s="13" t="e">
        <f>IF(#REF!="","",VLOOKUP(#REF!,#REF!,4,FALSE))</f>
        <v>#REF!</v>
      </c>
      <c r="B115" s="1" t="e">
        <f>IF(#REF!="","",VLOOKUP(#REF!,#REF!,5,FALSE))</f>
        <v>#REF!</v>
      </c>
      <c r="C115" s="14" t="e">
        <f>IF(#REF!="","",VLOOKUP(#REF!,#REF!,8,FALSE))</f>
        <v>#REF!</v>
      </c>
      <c r="D115" s="13" t="e">
        <f>IF(#REF!="","",VLOOKUP(#REF!,#REF!,9,FALSE))</f>
        <v>#REF!</v>
      </c>
      <c r="E115" s="15" t="e">
        <f>IF(#REF!="","",VLOOKUP(#REF!,#REF!,10,FALSE))</f>
        <v>#REF!</v>
      </c>
      <c r="F115" s="32" t="e">
        <f>IF(#REF!="","",VLOOKUP(#REF!,#REF!,30,FALSE))</f>
        <v>#REF!</v>
      </c>
      <c r="G11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5" s="17" t="e">
        <f>IF(#REF!="","",VLOOKUP(#REF!,#REF!,14,FALSE))</f>
        <v>#REF!</v>
      </c>
      <c r="I11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5" s="33"/>
      <c r="K115" s="19" t="e">
        <f>IF(#REF!="","",IF(VLOOKUP(#REF!,#REF!,26,FALSE)="①公益社団法人","公社",IF(VLOOKUP(#REF!,#REF!,26,FALSE)="②公益財団法人","公財","")))</f>
        <v>#REF!</v>
      </c>
      <c r="L115" s="19" t="e">
        <f>IF(#REF!="","",VLOOKUP(#REF!,#REF!,27,FALSE))</f>
        <v>#REF!</v>
      </c>
      <c r="M115" s="19" t="e">
        <f>IF(#REF!="","",IF(VLOOKUP(#REF!,#REF!,27,FALSE)="国所管",VLOOKUP(#REF!,#REF!,21,FALSE),""))</f>
        <v>#REF!</v>
      </c>
      <c r="N11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6" spans="1:14" ht="60" customHeight="1" x14ac:dyDescent="0.15">
      <c r="A116" s="13" t="e">
        <f>IF(#REF!="","",VLOOKUP(#REF!,#REF!,4,FALSE))</f>
        <v>#REF!</v>
      </c>
      <c r="B116" s="1" t="e">
        <f>IF(#REF!="","",VLOOKUP(#REF!,#REF!,5,FALSE))</f>
        <v>#REF!</v>
      </c>
      <c r="C116" s="14" t="e">
        <f>IF(#REF!="","",VLOOKUP(#REF!,#REF!,8,FALSE))</f>
        <v>#REF!</v>
      </c>
      <c r="D116" s="13" t="e">
        <f>IF(#REF!="","",VLOOKUP(#REF!,#REF!,9,FALSE))</f>
        <v>#REF!</v>
      </c>
      <c r="E116" s="15" t="e">
        <f>IF(#REF!="","",VLOOKUP(#REF!,#REF!,10,FALSE))</f>
        <v>#REF!</v>
      </c>
      <c r="F116" s="32" t="e">
        <f>IF(#REF!="","",VLOOKUP(#REF!,#REF!,30,FALSE))</f>
        <v>#REF!</v>
      </c>
      <c r="G11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6" s="17" t="e">
        <f>IF(#REF!="","",VLOOKUP(#REF!,#REF!,14,FALSE))</f>
        <v>#REF!</v>
      </c>
      <c r="I11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6" s="33"/>
      <c r="K116" s="19" t="e">
        <f>IF(#REF!="","",IF(VLOOKUP(#REF!,#REF!,26,FALSE)="①公益社団法人","公社",IF(VLOOKUP(#REF!,#REF!,26,FALSE)="②公益財団法人","公財","")))</f>
        <v>#REF!</v>
      </c>
      <c r="L116" s="19" t="e">
        <f>IF(#REF!="","",VLOOKUP(#REF!,#REF!,27,FALSE))</f>
        <v>#REF!</v>
      </c>
      <c r="M116" s="19" t="e">
        <f>IF(#REF!="","",IF(VLOOKUP(#REF!,#REF!,27,FALSE)="国所管",VLOOKUP(#REF!,#REF!,21,FALSE),""))</f>
        <v>#REF!</v>
      </c>
      <c r="N11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7" spans="1:14" ht="60" customHeight="1" x14ac:dyDescent="0.15">
      <c r="A117" s="13" t="e">
        <f>IF(#REF!="","",VLOOKUP(#REF!,#REF!,4,FALSE))</f>
        <v>#REF!</v>
      </c>
      <c r="B117" s="1" t="e">
        <f>IF(#REF!="","",VLOOKUP(#REF!,#REF!,5,FALSE))</f>
        <v>#REF!</v>
      </c>
      <c r="C117" s="14" t="e">
        <f>IF(#REF!="","",VLOOKUP(#REF!,#REF!,8,FALSE))</f>
        <v>#REF!</v>
      </c>
      <c r="D117" s="13" t="e">
        <f>IF(#REF!="","",VLOOKUP(#REF!,#REF!,9,FALSE))</f>
        <v>#REF!</v>
      </c>
      <c r="E117" s="15" t="e">
        <f>IF(#REF!="","",VLOOKUP(#REF!,#REF!,10,FALSE))</f>
        <v>#REF!</v>
      </c>
      <c r="F117" s="32" t="e">
        <f>IF(#REF!="","",VLOOKUP(#REF!,#REF!,30,FALSE))</f>
        <v>#REF!</v>
      </c>
      <c r="G11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7" s="17" t="e">
        <f>IF(#REF!="","",VLOOKUP(#REF!,#REF!,14,FALSE))</f>
        <v>#REF!</v>
      </c>
      <c r="I11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7" s="33"/>
      <c r="K117" s="19" t="e">
        <f>IF(#REF!="","",IF(VLOOKUP(#REF!,#REF!,26,FALSE)="①公益社団法人","公社",IF(VLOOKUP(#REF!,#REF!,26,FALSE)="②公益財団法人","公財","")))</f>
        <v>#REF!</v>
      </c>
      <c r="L117" s="19" t="e">
        <f>IF(#REF!="","",VLOOKUP(#REF!,#REF!,27,FALSE))</f>
        <v>#REF!</v>
      </c>
      <c r="M117" s="19" t="e">
        <f>IF(#REF!="","",IF(VLOOKUP(#REF!,#REF!,27,FALSE)="国所管",VLOOKUP(#REF!,#REF!,21,FALSE),""))</f>
        <v>#REF!</v>
      </c>
      <c r="N11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8" spans="1:14" ht="60" customHeight="1" x14ac:dyDescent="0.15">
      <c r="A118" s="13" t="e">
        <f>IF(#REF!="","",VLOOKUP(#REF!,#REF!,4,FALSE))</f>
        <v>#REF!</v>
      </c>
      <c r="B118" s="1" t="e">
        <f>IF(#REF!="","",VLOOKUP(#REF!,#REF!,5,FALSE))</f>
        <v>#REF!</v>
      </c>
      <c r="C118" s="14" t="e">
        <f>IF(#REF!="","",VLOOKUP(#REF!,#REF!,8,FALSE))</f>
        <v>#REF!</v>
      </c>
      <c r="D118" s="13" t="e">
        <f>IF(#REF!="","",VLOOKUP(#REF!,#REF!,9,FALSE))</f>
        <v>#REF!</v>
      </c>
      <c r="E118" s="15" t="e">
        <f>IF(#REF!="","",VLOOKUP(#REF!,#REF!,10,FALSE))</f>
        <v>#REF!</v>
      </c>
      <c r="F118" s="32" t="e">
        <f>IF(#REF!="","",VLOOKUP(#REF!,#REF!,30,FALSE))</f>
        <v>#REF!</v>
      </c>
      <c r="G11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8" s="17" t="e">
        <f>IF(#REF!="","",VLOOKUP(#REF!,#REF!,14,FALSE))</f>
        <v>#REF!</v>
      </c>
      <c r="I11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8" s="33"/>
      <c r="K118" s="19" t="e">
        <f>IF(#REF!="","",IF(VLOOKUP(#REF!,#REF!,26,FALSE)="①公益社団法人","公社",IF(VLOOKUP(#REF!,#REF!,26,FALSE)="②公益財団法人","公財","")))</f>
        <v>#REF!</v>
      </c>
      <c r="L118" s="19" t="e">
        <f>IF(#REF!="","",VLOOKUP(#REF!,#REF!,27,FALSE))</f>
        <v>#REF!</v>
      </c>
      <c r="M118" s="19" t="e">
        <f>IF(#REF!="","",IF(VLOOKUP(#REF!,#REF!,27,FALSE)="国所管",VLOOKUP(#REF!,#REF!,21,FALSE),""))</f>
        <v>#REF!</v>
      </c>
      <c r="N11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19" spans="1:14" ht="60" customHeight="1" x14ac:dyDescent="0.15">
      <c r="A119" s="13" t="e">
        <f>IF(#REF!="","",VLOOKUP(#REF!,#REF!,4,FALSE))</f>
        <v>#REF!</v>
      </c>
      <c r="B119" s="1" t="e">
        <f>IF(#REF!="","",VLOOKUP(#REF!,#REF!,5,FALSE))</f>
        <v>#REF!</v>
      </c>
      <c r="C119" s="14" t="e">
        <f>IF(#REF!="","",VLOOKUP(#REF!,#REF!,8,FALSE))</f>
        <v>#REF!</v>
      </c>
      <c r="D119" s="13" t="e">
        <f>IF(#REF!="","",VLOOKUP(#REF!,#REF!,9,FALSE))</f>
        <v>#REF!</v>
      </c>
      <c r="E119" s="15" t="e">
        <f>IF(#REF!="","",VLOOKUP(#REF!,#REF!,10,FALSE))</f>
        <v>#REF!</v>
      </c>
      <c r="F119" s="32" t="e">
        <f>IF(#REF!="","",VLOOKUP(#REF!,#REF!,30,FALSE))</f>
        <v>#REF!</v>
      </c>
      <c r="G11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19" s="17" t="e">
        <f>IF(#REF!="","",VLOOKUP(#REF!,#REF!,14,FALSE))</f>
        <v>#REF!</v>
      </c>
      <c r="I11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19" s="33"/>
      <c r="K119" s="19" t="e">
        <f>IF(#REF!="","",IF(VLOOKUP(#REF!,#REF!,26,FALSE)="①公益社団法人","公社",IF(VLOOKUP(#REF!,#REF!,26,FALSE)="②公益財団法人","公財","")))</f>
        <v>#REF!</v>
      </c>
      <c r="L119" s="19" t="e">
        <f>IF(#REF!="","",VLOOKUP(#REF!,#REF!,27,FALSE))</f>
        <v>#REF!</v>
      </c>
      <c r="M119" s="19" t="e">
        <f>IF(#REF!="","",IF(VLOOKUP(#REF!,#REF!,27,FALSE)="国所管",VLOOKUP(#REF!,#REF!,21,FALSE),""))</f>
        <v>#REF!</v>
      </c>
      <c r="N11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0" spans="1:14" ht="60" customHeight="1" x14ac:dyDescent="0.15">
      <c r="A120" s="13" t="e">
        <f>IF(#REF!="","",VLOOKUP(#REF!,#REF!,4,FALSE))</f>
        <v>#REF!</v>
      </c>
      <c r="B120" s="1" t="e">
        <f>IF(#REF!="","",VLOOKUP(#REF!,#REF!,5,FALSE))</f>
        <v>#REF!</v>
      </c>
      <c r="C120" s="14" t="e">
        <f>IF(#REF!="","",VLOOKUP(#REF!,#REF!,8,FALSE))</f>
        <v>#REF!</v>
      </c>
      <c r="D120" s="13" t="e">
        <f>IF(#REF!="","",VLOOKUP(#REF!,#REF!,9,FALSE))</f>
        <v>#REF!</v>
      </c>
      <c r="E120" s="15" t="e">
        <f>IF(#REF!="","",VLOOKUP(#REF!,#REF!,10,FALSE))</f>
        <v>#REF!</v>
      </c>
      <c r="F120" s="32" t="e">
        <f>IF(#REF!="","",VLOOKUP(#REF!,#REF!,30,FALSE))</f>
        <v>#REF!</v>
      </c>
      <c r="G12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0" s="17" t="e">
        <f>IF(#REF!="","",VLOOKUP(#REF!,#REF!,14,FALSE))</f>
        <v>#REF!</v>
      </c>
      <c r="I12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0" s="33"/>
      <c r="K120" s="19" t="e">
        <f>IF(#REF!="","",IF(VLOOKUP(#REF!,#REF!,26,FALSE)="①公益社団法人","公社",IF(VLOOKUP(#REF!,#REF!,26,FALSE)="②公益財団法人","公財","")))</f>
        <v>#REF!</v>
      </c>
      <c r="L120" s="19" t="e">
        <f>IF(#REF!="","",VLOOKUP(#REF!,#REF!,27,FALSE))</f>
        <v>#REF!</v>
      </c>
      <c r="M120" s="19" t="e">
        <f>IF(#REF!="","",IF(VLOOKUP(#REF!,#REF!,27,FALSE)="国所管",VLOOKUP(#REF!,#REF!,21,FALSE),""))</f>
        <v>#REF!</v>
      </c>
      <c r="N12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1" spans="1:14" ht="60" customHeight="1" x14ac:dyDescent="0.15">
      <c r="A121" s="13" t="e">
        <f>IF(#REF!="","",VLOOKUP(#REF!,#REF!,4,FALSE))</f>
        <v>#REF!</v>
      </c>
      <c r="B121" s="1" t="e">
        <f>IF(#REF!="","",VLOOKUP(#REF!,#REF!,5,FALSE))</f>
        <v>#REF!</v>
      </c>
      <c r="C121" s="14" t="e">
        <f>IF(#REF!="","",VLOOKUP(#REF!,#REF!,8,FALSE))</f>
        <v>#REF!</v>
      </c>
      <c r="D121" s="13" t="e">
        <f>IF(#REF!="","",VLOOKUP(#REF!,#REF!,9,FALSE))</f>
        <v>#REF!</v>
      </c>
      <c r="E121" s="15" t="e">
        <f>IF(#REF!="","",VLOOKUP(#REF!,#REF!,10,FALSE))</f>
        <v>#REF!</v>
      </c>
      <c r="F121" s="32" t="e">
        <f>IF(#REF!="","",VLOOKUP(#REF!,#REF!,30,FALSE))</f>
        <v>#REF!</v>
      </c>
      <c r="G12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1" s="17" t="e">
        <f>IF(#REF!="","",VLOOKUP(#REF!,#REF!,14,FALSE))</f>
        <v>#REF!</v>
      </c>
      <c r="I12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1" s="33"/>
      <c r="K121" s="19" t="e">
        <f>IF(#REF!="","",IF(VLOOKUP(#REF!,#REF!,26,FALSE)="①公益社団法人","公社",IF(VLOOKUP(#REF!,#REF!,26,FALSE)="②公益財団法人","公財","")))</f>
        <v>#REF!</v>
      </c>
      <c r="L121" s="19" t="e">
        <f>IF(#REF!="","",VLOOKUP(#REF!,#REF!,27,FALSE))</f>
        <v>#REF!</v>
      </c>
      <c r="M121" s="19" t="e">
        <f>IF(#REF!="","",IF(VLOOKUP(#REF!,#REF!,27,FALSE)="国所管",VLOOKUP(#REF!,#REF!,21,FALSE),""))</f>
        <v>#REF!</v>
      </c>
      <c r="N12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2" spans="1:14" ht="60" customHeight="1" x14ac:dyDescent="0.15">
      <c r="A122" s="13" t="e">
        <f>IF(#REF!="","",VLOOKUP(#REF!,#REF!,4,FALSE))</f>
        <v>#REF!</v>
      </c>
      <c r="B122" s="1" t="e">
        <f>IF(#REF!="","",VLOOKUP(#REF!,#REF!,5,FALSE))</f>
        <v>#REF!</v>
      </c>
      <c r="C122" s="14" t="e">
        <f>IF(#REF!="","",VLOOKUP(#REF!,#REF!,8,FALSE))</f>
        <v>#REF!</v>
      </c>
      <c r="D122" s="13" t="e">
        <f>IF(#REF!="","",VLOOKUP(#REF!,#REF!,9,FALSE))</f>
        <v>#REF!</v>
      </c>
      <c r="E122" s="15" t="e">
        <f>IF(#REF!="","",VLOOKUP(#REF!,#REF!,10,FALSE))</f>
        <v>#REF!</v>
      </c>
      <c r="F122" s="32" t="e">
        <f>IF(#REF!="","",VLOOKUP(#REF!,#REF!,30,FALSE))</f>
        <v>#REF!</v>
      </c>
      <c r="G12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2" s="17" t="e">
        <f>IF(#REF!="","",VLOOKUP(#REF!,#REF!,14,FALSE))</f>
        <v>#REF!</v>
      </c>
      <c r="I12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2" s="33"/>
      <c r="K122" s="19" t="e">
        <f>IF(#REF!="","",IF(VLOOKUP(#REF!,#REF!,26,FALSE)="①公益社団法人","公社",IF(VLOOKUP(#REF!,#REF!,26,FALSE)="②公益財団法人","公財","")))</f>
        <v>#REF!</v>
      </c>
      <c r="L122" s="19" t="e">
        <f>IF(#REF!="","",VLOOKUP(#REF!,#REF!,27,FALSE))</f>
        <v>#REF!</v>
      </c>
      <c r="M122" s="19" t="e">
        <f>IF(#REF!="","",IF(VLOOKUP(#REF!,#REF!,27,FALSE)="国所管",VLOOKUP(#REF!,#REF!,21,FALSE),""))</f>
        <v>#REF!</v>
      </c>
      <c r="N12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3" spans="1:14" ht="60" customHeight="1" x14ac:dyDescent="0.15">
      <c r="A123" s="13" t="e">
        <f>IF(#REF!="","",VLOOKUP(#REF!,#REF!,4,FALSE))</f>
        <v>#REF!</v>
      </c>
      <c r="B123" s="1" t="e">
        <f>IF(#REF!="","",VLOOKUP(#REF!,#REF!,5,FALSE))</f>
        <v>#REF!</v>
      </c>
      <c r="C123" s="14" t="e">
        <f>IF(#REF!="","",VLOOKUP(#REF!,#REF!,8,FALSE))</f>
        <v>#REF!</v>
      </c>
      <c r="D123" s="13" t="e">
        <f>IF(#REF!="","",VLOOKUP(#REF!,#REF!,9,FALSE))</f>
        <v>#REF!</v>
      </c>
      <c r="E123" s="15" t="e">
        <f>IF(#REF!="","",VLOOKUP(#REF!,#REF!,10,FALSE))</f>
        <v>#REF!</v>
      </c>
      <c r="F123" s="32" t="e">
        <f>IF(#REF!="","",VLOOKUP(#REF!,#REF!,30,FALSE))</f>
        <v>#REF!</v>
      </c>
      <c r="G12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3" s="17" t="e">
        <f>IF(#REF!="","",VLOOKUP(#REF!,#REF!,14,FALSE))</f>
        <v>#REF!</v>
      </c>
      <c r="I12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3" s="33"/>
      <c r="K123" s="19" t="e">
        <f>IF(#REF!="","",IF(VLOOKUP(#REF!,#REF!,26,FALSE)="①公益社団法人","公社",IF(VLOOKUP(#REF!,#REF!,26,FALSE)="②公益財団法人","公財","")))</f>
        <v>#REF!</v>
      </c>
      <c r="L123" s="19" t="e">
        <f>IF(#REF!="","",VLOOKUP(#REF!,#REF!,27,FALSE))</f>
        <v>#REF!</v>
      </c>
      <c r="M123" s="19" t="e">
        <f>IF(#REF!="","",IF(VLOOKUP(#REF!,#REF!,27,FALSE)="国所管",VLOOKUP(#REF!,#REF!,21,FALSE),""))</f>
        <v>#REF!</v>
      </c>
      <c r="N12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4" spans="1:14" ht="60" customHeight="1" x14ac:dyDescent="0.15">
      <c r="A124" s="13" t="e">
        <f>IF(#REF!="","",VLOOKUP(#REF!,#REF!,4,FALSE))</f>
        <v>#REF!</v>
      </c>
      <c r="B124" s="1" t="e">
        <f>IF(#REF!="","",VLOOKUP(#REF!,#REF!,5,FALSE))</f>
        <v>#REF!</v>
      </c>
      <c r="C124" s="14" t="e">
        <f>IF(#REF!="","",VLOOKUP(#REF!,#REF!,8,FALSE))</f>
        <v>#REF!</v>
      </c>
      <c r="D124" s="13" t="e">
        <f>IF(#REF!="","",VLOOKUP(#REF!,#REF!,9,FALSE))</f>
        <v>#REF!</v>
      </c>
      <c r="E124" s="15" t="e">
        <f>IF(#REF!="","",VLOOKUP(#REF!,#REF!,10,FALSE))</f>
        <v>#REF!</v>
      </c>
      <c r="F124" s="32" t="e">
        <f>IF(#REF!="","",VLOOKUP(#REF!,#REF!,30,FALSE))</f>
        <v>#REF!</v>
      </c>
      <c r="G12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4" s="17" t="e">
        <f>IF(#REF!="","",VLOOKUP(#REF!,#REF!,14,FALSE))</f>
        <v>#REF!</v>
      </c>
      <c r="I12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4" s="33"/>
      <c r="K124" s="19" t="e">
        <f>IF(#REF!="","",IF(VLOOKUP(#REF!,#REF!,26,FALSE)="①公益社団法人","公社",IF(VLOOKUP(#REF!,#REF!,26,FALSE)="②公益財団法人","公財","")))</f>
        <v>#REF!</v>
      </c>
      <c r="L124" s="19" t="e">
        <f>IF(#REF!="","",VLOOKUP(#REF!,#REF!,27,FALSE))</f>
        <v>#REF!</v>
      </c>
      <c r="M124" s="19" t="e">
        <f>IF(#REF!="","",IF(VLOOKUP(#REF!,#REF!,27,FALSE)="国所管",VLOOKUP(#REF!,#REF!,21,FALSE),""))</f>
        <v>#REF!</v>
      </c>
      <c r="N12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5" spans="1:14" ht="60" customHeight="1" x14ac:dyDescent="0.15">
      <c r="A125" s="13" t="e">
        <f>IF(#REF!="","",VLOOKUP(#REF!,#REF!,4,FALSE))</f>
        <v>#REF!</v>
      </c>
      <c r="B125" s="1" t="e">
        <f>IF(#REF!="","",VLOOKUP(#REF!,#REF!,5,FALSE))</f>
        <v>#REF!</v>
      </c>
      <c r="C125" s="14" t="e">
        <f>IF(#REF!="","",VLOOKUP(#REF!,#REF!,8,FALSE))</f>
        <v>#REF!</v>
      </c>
      <c r="D125" s="13" t="e">
        <f>IF(#REF!="","",VLOOKUP(#REF!,#REF!,9,FALSE))</f>
        <v>#REF!</v>
      </c>
      <c r="E125" s="15" t="e">
        <f>IF(#REF!="","",VLOOKUP(#REF!,#REF!,10,FALSE))</f>
        <v>#REF!</v>
      </c>
      <c r="F125" s="32" t="e">
        <f>IF(#REF!="","",VLOOKUP(#REF!,#REF!,30,FALSE))</f>
        <v>#REF!</v>
      </c>
      <c r="G12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5" s="17" t="e">
        <f>IF(#REF!="","",VLOOKUP(#REF!,#REF!,14,FALSE))</f>
        <v>#REF!</v>
      </c>
      <c r="I12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5" s="33"/>
      <c r="K125" s="19" t="e">
        <f>IF(#REF!="","",IF(VLOOKUP(#REF!,#REF!,26,FALSE)="①公益社団法人","公社",IF(VLOOKUP(#REF!,#REF!,26,FALSE)="②公益財団法人","公財","")))</f>
        <v>#REF!</v>
      </c>
      <c r="L125" s="19" t="e">
        <f>IF(#REF!="","",VLOOKUP(#REF!,#REF!,27,FALSE))</f>
        <v>#REF!</v>
      </c>
      <c r="M125" s="19" t="e">
        <f>IF(#REF!="","",IF(VLOOKUP(#REF!,#REF!,27,FALSE)="国所管",VLOOKUP(#REF!,#REF!,21,FALSE),""))</f>
        <v>#REF!</v>
      </c>
      <c r="N12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6" spans="1:14" ht="60" customHeight="1" x14ac:dyDescent="0.15">
      <c r="A126" s="13" t="e">
        <f>IF(#REF!="","",VLOOKUP(#REF!,#REF!,4,FALSE))</f>
        <v>#REF!</v>
      </c>
      <c r="B126" s="1" t="e">
        <f>IF(#REF!="","",VLOOKUP(#REF!,#REF!,5,FALSE))</f>
        <v>#REF!</v>
      </c>
      <c r="C126" s="14" t="e">
        <f>IF(#REF!="","",VLOOKUP(#REF!,#REF!,8,FALSE))</f>
        <v>#REF!</v>
      </c>
      <c r="D126" s="13" t="e">
        <f>IF(#REF!="","",VLOOKUP(#REF!,#REF!,9,FALSE))</f>
        <v>#REF!</v>
      </c>
      <c r="E126" s="15" t="e">
        <f>IF(#REF!="","",VLOOKUP(#REF!,#REF!,10,FALSE))</f>
        <v>#REF!</v>
      </c>
      <c r="F126" s="32" t="e">
        <f>IF(#REF!="","",VLOOKUP(#REF!,#REF!,30,FALSE))</f>
        <v>#REF!</v>
      </c>
      <c r="G12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6" s="17" t="e">
        <f>IF(#REF!="","",VLOOKUP(#REF!,#REF!,14,FALSE))</f>
        <v>#REF!</v>
      </c>
      <c r="I12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6" s="33"/>
      <c r="K126" s="19" t="e">
        <f>IF(#REF!="","",IF(VLOOKUP(#REF!,#REF!,26,FALSE)="①公益社団法人","公社",IF(VLOOKUP(#REF!,#REF!,26,FALSE)="②公益財団法人","公財","")))</f>
        <v>#REF!</v>
      </c>
      <c r="L126" s="19" t="e">
        <f>IF(#REF!="","",VLOOKUP(#REF!,#REF!,27,FALSE))</f>
        <v>#REF!</v>
      </c>
      <c r="M126" s="19" t="e">
        <f>IF(#REF!="","",IF(VLOOKUP(#REF!,#REF!,27,FALSE)="国所管",VLOOKUP(#REF!,#REF!,21,FALSE),""))</f>
        <v>#REF!</v>
      </c>
      <c r="N12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7" spans="1:14" ht="60" customHeight="1" x14ac:dyDescent="0.15">
      <c r="A127" s="13" t="e">
        <f>IF(#REF!="","",VLOOKUP(#REF!,#REF!,4,FALSE))</f>
        <v>#REF!</v>
      </c>
      <c r="B127" s="1" t="e">
        <f>IF(#REF!="","",VLOOKUP(#REF!,#REF!,5,FALSE))</f>
        <v>#REF!</v>
      </c>
      <c r="C127" s="14" t="e">
        <f>IF(#REF!="","",VLOOKUP(#REF!,#REF!,8,FALSE))</f>
        <v>#REF!</v>
      </c>
      <c r="D127" s="13" t="e">
        <f>IF(#REF!="","",VLOOKUP(#REF!,#REF!,9,FALSE))</f>
        <v>#REF!</v>
      </c>
      <c r="E127" s="15" t="e">
        <f>IF(#REF!="","",VLOOKUP(#REF!,#REF!,10,FALSE))</f>
        <v>#REF!</v>
      </c>
      <c r="F127" s="32" t="e">
        <f>IF(#REF!="","",VLOOKUP(#REF!,#REF!,30,FALSE))</f>
        <v>#REF!</v>
      </c>
      <c r="G12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7" s="17" t="e">
        <f>IF(#REF!="","",VLOOKUP(#REF!,#REF!,14,FALSE))</f>
        <v>#REF!</v>
      </c>
      <c r="I12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7" s="33"/>
      <c r="K127" s="19" t="e">
        <f>IF(#REF!="","",IF(VLOOKUP(#REF!,#REF!,26,FALSE)="①公益社団法人","公社",IF(VLOOKUP(#REF!,#REF!,26,FALSE)="②公益財団法人","公財","")))</f>
        <v>#REF!</v>
      </c>
      <c r="L127" s="19" t="e">
        <f>IF(#REF!="","",VLOOKUP(#REF!,#REF!,27,FALSE))</f>
        <v>#REF!</v>
      </c>
      <c r="M127" s="19" t="e">
        <f>IF(#REF!="","",IF(VLOOKUP(#REF!,#REF!,27,FALSE)="国所管",VLOOKUP(#REF!,#REF!,21,FALSE),""))</f>
        <v>#REF!</v>
      </c>
      <c r="N12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8" spans="1:14" ht="67.5" customHeight="1" x14ac:dyDescent="0.15">
      <c r="A128" s="13" t="e">
        <f>IF(#REF!="","",VLOOKUP(#REF!,#REF!,4,FALSE))</f>
        <v>#REF!</v>
      </c>
      <c r="B128" s="1" t="e">
        <f>IF(#REF!="","",VLOOKUP(#REF!,#REF!,5,FALSE))</f>
        <v>#REF!</v>
      </c>
      <c r="C128" s="14" t="e">
        <f>IF(#REF!="","",VLOOKUP(#REF!,#REF!,8,FALSE))</f>
        <v>#REF!</v>
      </c>
      <c r="D128" s="13" t="e">
        <f>IF(#REF!="","",VLOOKUP(#REF!,#REF!,9,FALSE))</f>
        <v>#REF!</v>
      </c>
      <c r="E128" s="15" t="e">
        <f>IF(#REF!="","",VLOOKUP(#REF!,#REF!,10,FALSE))</f>
        <v>#REF!</v>
      </c>
      <c r="F128" s="32" t="e">
        <f>IF(#REF!="","",VLOOKUP(#REF!,#REF!,30,FALSE))</f>
        <v>#REF!</v>
      </c>
      <c r="G12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8" s="17" t="e">
        <f>IF(#REF!="","",VLOOKUP(#REF!,#REF!,14,FALSE))</f>
        <v>#REF!</v>
      </c>
      <c r="I12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8" s="33"/>
      <c r="K128" s="19" t="e">
        <f>IF(#REF!="","",IF(VLOOKUP(#REF!,#REF!,26,FALSE)="①公益社団法人","公社",IF(VLOOKUP(#REF!,#REF!,26,FALSE)="②公益財団法人","公財","")))</f>
        <v>#REF!</v>
      </c>
      <c r="L128" s="19" t="e">
        <f>IF(#REF!="","",VLOOKUP(#REF!,#REF!,27,FALSE))</f>
        <v>#REF!</v>
      </c>
      <c r="M128" s="19" t="e">
        <f>IF(#REF!="","",IF(VLOOKUP(#REF!,#REF!,27,FALSE)="国所管",VLOOKUP(#REF!,#REF!,21,FALSE),""))</f>
        <v>#REF!</v>
      </c>
      <c r="N12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29" spans="1:14" ht="60" customHeight="1" x14ac:dyDescent="0.15">
      <c r="A129" s="13" t="e">
        <f>IF(#REF!="","",VLOOKUP(#REF!,#REF!,4,FALSE))</f>
        <v>#REF!</v>
      </c>
      <c r="B129" s="1" t="e">
        <f>IF(#REF!="","",VLOOKUP(#REF!,#REF!,5,FALSE))</f>
        <v>#REF!</v>
      </c>
      <c r="C129" s="14" t="e">
        <f>IF(#REF!="","",VLOOKUP(#REF!,#REF!,8,FALSE))</f>
        <v>#REF!</v>
      </c>
      <c r="D129" s="13" t="e">
        <f>IF(#REF!="","",VLOOKUP(#REF!,#REF!,9,FALSE))</f>
        <v>#REF!</v>
      </c>
      <c r="E129" s="15" t="e">
        <f>IF(#REF!="","",VLOOKUP(#REF!,#REF!,10,FALSE))</f>
        <v>#REF!</v>
      </c>
      <c r="F129" s="32" t="e">
        <f>IF(#REF!="","",VLOOKUP(#REF!,#REF!,30,FALSE))</f>
        <v>#REF!</v>
      </c>
      <c r="G12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29" s="17" t="e">
        <f>IF(#REF!="","",VLOOKUP(#REF!,#REF!,14,FALSE))</f>
        <v>#REF!</v>
      </c>
      <c r="I12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29" s="33"/>
      <c r="K129" s="19" t="e">
        <f>IF(#REF!="","",IF(VLOOKUP(#REF!,#REF!,26,FALSE)="①公益社団法人","公社",IF(VLOOKUP(#REF!,#REF!,26,FALSE)="②公益財団法人","公財","")))</f>
        <v>#REF!</v>
      </c>
      <c r="L129" s="19" t="e">
        <f>IF(#REF!="","",VLOOKUP(#REF!,#REF!,27,FALSE))</f>
        <v>#REF!</v>
      </c>
      <c r="M129" s="19" t="e">
        <f>IF(#REF!="","",IF(VLOOKUP(#REF!,#REF!,27,FALSE)="国所管",VLOOKUP(#REF!,#REF!,21,FALSE),""))</f>
        <v>#REF!</v>
      </c>
      <c r="N12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0" spans="1:14" ht="60" customHeight="1" x14ac:dyDescent="0.15">
      <c r="A130" s="13" t="e">
        <f>IF(#REF!="","",VLOOKUP(#REF!,#REF!,4,FALSE))</f>
        <v>#REF!</v>
      </c>
      <c r="B130" s="1" t="e">
        <f>IF(#REF!="","",VLOOKUP(#REF!,#REF!,5,FALSE))</f>
        <v>#REF!</v>
      </c>
      <c r="C130" s="14" t="e">
        <f>IF(#REF!="","",VLOOKUP(#REF!,#REF!,8,FALSE))</f>
        <v>#REF!</v>
      </c>
      <c r="D130" s="13" t="e">
        <f>IF(#REF!="","",VLOOKUP(#REF!,#REF!,9,FALSE))</f>
        <v>#REF!</v>
      </c>
      <c r="E130" s="15" t="e">
        <f>IF(#REF!="","",VLOOKUP(#REF!,#REF!,10,FALSE))</f>
        <v>#REF!</v>
      </c>
      <c r="F130" s="32" t="e">
        <f>IF(#REF!="","",VLOOKUP(#REF!,#REF!,30,FALSE))</f>
        <v>#REF!</v>
      </c>
      <c r="G13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0" s="17" t="e">
        <f>IF(#REF!="","",VLOOKUP(#REF!,#REF!,14,FALSE))</f>
        <v>#REF!</v>
      </c>
      <c r="I13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0" s="33"/>
      <c r="K130" s="19" t="e">
        <f>IF(#REF!="","",IF(VLOOKUP(#REF!,#REF!,26,FALSE)="①公益社団法人","公社",IF(VLOOKUP(#REF!,#REF!,26,FALSE)="②公益財団法人","公財","")))</f>
        <v>#REF!</v>
      </c>
      <c r="L130" s="19" t="e">
        <f>IF(#REF!="","",VLOOKUP(#REF!,#REF!,27,FALSE))</f>
        <v>#REF!</v>
      </c>
      <c r="M130" s="19" t="e">
        <f>IF(#REF!="","",IF(VLOOKUP(#REF!,#REF!,27,FALSE)="国所管",VLOOKUP(#REF!,#REF!,21,FALSE),""))</f>
        <v>#REF!</v>
      </c>
      <c r="N13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1" spans="1:14" ht="67.5" customHeight="1" x14ac:dyDescent="0.15">
      <c r="A131" s="13" t="e">
        <f>IF(#REF!="","",VLOOKUP(#REF!,#REF!,4,FALSE))</f>
        <v>#REF!</v>
      </c>
      <c r="B131" s="1" t="e">
        <f>IF(#REF!="","",VLOOKUP(#REF!,#REF!,5,FALSE))</f>
        <v>#REF!</v>
      </c>
      <c r="C131" s="14" t="e">
        <f>IF(#REF!="","",VLOOKUP(#REF!,#REF!,8,FALSE))</f>
        <v>#REF!</v>
      </c>
      <c r="D131" s="13" t="e">
        <f>IF(#REF!="","",VLOOKUP(#REF!,#REF!,9,FALSE))</f>
        <v>#REF!</v>
      </c>
      <c r="E131" s="15" t="e">
        <f>IF(#REF!="","",VLOOKUP(#REF!,#REF!,10,FALSE))</f>
        <v>#REF!</v>
      </c>
      <c r="F131" s="32" t="e">
        <f>IF(#REF!="","",VLOOKUP(#REF!,#REF!,30,FALSE))</f>
        <v>#REF!</v>
      </c>
      <c r="G13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1" s="17" t="e">
        <f>IF(#REF!="","",VLOOKUP(#REF!,#REF!,14,FALSE))</f>
        <v>#REF!</v>
      </c>
      <c r="I13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1" s="33"/>
      <c r="K131" s="19" t="e">
        <f>IF(#REF!="","",IF(VLOOKUP(#REF!,#REF!,26,FALSE)="①公益社団法人","公社",IF(VLOOKUP(#REF!,#REF!,26,FALSE)="②公益財団法人","公財","")))</f>
        <v>#REF!</v>
      </c>
      <c r="L131" s="19" t="e">
        <f>IF(#REF!="","",VLOOKUP(#REF!,#REF!,27,FALSE))</f>
        <v>#REF!</v>
      </c>
      <c r="M131" s="19" t="e">
        <f>IF(#REF!="","",IF(VLOOKUP(#REF!,#REF!,27,FALSE)="国所管",VLOOKUP(#REF!,#REF!,21,FALSE),""))</f>
        <v>#REF!</v>
      </c>
      <c r="N13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2" spans="1:14" ht="60" customHeight="1" x14ac:dyDescent="0.15">
      <c r="A132" s="13" t="e">
        <f>IF(#REF!="","",VLOOKUP(#REF!,#REF!,4,FALSE))</f>
        <v>#REF!</v>
      </c>
      <c r="B132" s="1" t="e">
        <f>IF(#REF!="","",VLOOKUP(#REF!,#REF!,5,FALSE))</f>
        <v>#REF!</v>
      </c>
      <c r="C132" s="14" t="e">
        <f>IF(#REF!="","",VLOOKUP(#REF!,#REF!,8,FALSE))</f>
        <v>#REF!</v>
      </c>
      <c r="D132" s="13" t="e">
        <f>IF(#REF!="","",VLOOKUP(#REF!,#REF!,9,FALSE))</f>
        <v>#REF!</v>
      </c>
      <c r="E132" s="15" t="e">
        <f>IF(#REF!="","",VLOOKUP(#REF!,#REF!,10,FALSE))</f>
        <v>#REF!</v>
      </c>
      <c r="F132" s="32" t="e">
        <f>IF(#REF!="","",VLOOKUP(#REF!,#REF!,30,FALSE))</f>
        <v>#REF!</v>
      </c>
      <c r="G13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2" s="17" t="e">
        <f>IF(#REF!="","",VLOOKUP(#REF!,#REF!,14,FALSE))</f>
        <v>#REF!</v>
      </c>
      <c r="I13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2" s="33"/>
      <c r="K132" s="19" t="e">
        <f>IF(#REF!="","",IF(VLOOKUP(#REF!,#REF!,26,FALSE)="①公益社団法人","公社",IF(VLOOKUP(#REF!,#REF!,26,FALSE)="②公益財団法人","公財","")))</f>
        <v>#REF!</v>
      </c>
      <c r="L132" s="19" t="e">
        <f>IF(#REF!="","",VLOOKUP(#REF!,#REF!,27,FALSE))</f>
        <v>#REF!</v>
      </c>
      <c r="M132" s="19" t="e">
        <f>IF(#REF!="","",IF(VLOOKUP(#REF!,#REF!,27,FALSE)="国所管",VLOOKUP(#REF!,#REF!,21,FALSE),""))</f>
        <v>#REF!</v>
      </c>
      <c r="N13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3" spans="1:14" ht="60" customHeight="1" x14ac:dyDescent="0.15">
      <c r="A133" s="13" t="e">
        <f>IF(#REF!="","",VLOOKUP(#REF!,#REF!,4,FALSE))</f>
        <v>#REF!</v>
      </c>
      <c r="B133" s="1" t="e">
        <f>IF(#REF!="","",VLOOKUP(#REF!,#REF!,5,FALSE))</f>
        <v>#REF!</v>
      </c>
      <c r="C133" s="14" t="e">
        <f>IF(#REF!="","",VLOOKUP(#REF!,#REF!,8,FALSE))</f>
        <v>#REF!</v>
      </c>
      <c r="D133" s="13" t="e">
        <f>IF(#REF!="","",VLOOKUP(#REF!,#REF!,9,FALSE))</f>
        <v>#REF!</v>
      </c>
      <c r="E133" s="15" t="e">
        <f>IF(#REF!="","",VLOOKUP(#REF!,#REF!,10,FALSE))</f>
        <v>#REF!</v>
      </c>
      <c r="F133" s="32" t="e">
        <f>IF(#REF!="","",VLOOKUP(#REF!,#REF!,30,FALSE))</f>
        <v>#REF!</v>
      </c>
      <c r="G13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3" s="17" t="e">
        <f>IF(#REF!="","",VLOOKUP(#REF!,#REF!,14,FALSE))</f>
        <v>#REF!</v>
      </c>
      <c r="I13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3" s="33"/>
      <c r="K133" s="19" t="e">
        <f>IF(#REF!="","",IF(VLOOKUP(#REF!,#REF!,26,FALSE)="①公益社団法人","公社",IF(VLOOKUP(#REF!,#REF!,26,FALSE)="②公益財団法人","公財","")))</f>
        <v>#REF!</v>
      </c>
      <c r="L133" s="19" t="e">
        <f>IF(#REF!="","",VLOOKUP(#REF!,#REF!,27,FALSE))</f>
        <v>#REF!</v>
      </c>
      <c r="M133" s="19" t="e">
        <f>IF(#REF!="","",IF(VLOOKUP(#REF!,#REF!,27,FALSE)="国所管",VLOOKUP(#REF!,#REF!,21,FALSE),""))</f>
        <v>#REF!</v>
      </c>
      <c r="N13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4" spans="1:14" ht="60" customHeight="1" x14ac:dyDescent="0.15">
      <c r="A134" s="13" t="e">
        <f>IF(#REF!="","",VLOOKUP(#REF!,#REF!,4,FALSE))</f>
        <v>#REF!</v>
      </c>
      <c r="B134" s="1" t="e">
        <f>IF(#REF!="","",VLOOKUP(#REF!,#REF!,5,FALSE))</f>
        <v>#REF!</v>
      </c>
      <c r="C134" s="14" t="e">
        <f>IF(#REF!="","",VLOOKUP(#REF!,#REF!,8,FALSE))</f>
        <v>#REF!</v>
      </c>
      <c r="D134" s="13" t="e">
        <f>IF(#REF!="","",VLOOKUP(#REF!,#REF!,9,FALSE))</f>
        <v>#REF!</v>
      </c>
      <c r="E134" s="15" t="e">
        <f>IF(#REF!="","",VLOOKUP(#REF!,#REF!,10,FALSE))</f>
        <v>#REF!</v>
      </c>
      <c r="F134" s="32" t="e">
        <f>IF(#REF!="","",VLOOKUP(#REF!,#REF!,30,FALSE))</f>
        <v>#REF!</v>
      </c>
      <c r="G13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4" s="17" t="e">
        <f>IF(#REF!="","",VLOOKUP(#REF!,#REF!,14,FALSE))</f>
        <v>#REF!</v>
      </c>
      <c r="I13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4" s="33"/>
      <c r="K134" s="19" t="e">
        <f>IF(#REF!="","",IF(VLOOKUP(#REF!,#REF!,26,FALSE)="①公益社団法人","公社",IF(VLOOKUP(#REF!,#REF!,26,FALSE)="②公益財団法人","公財","")))</f>
        <v>#REF!</v>
      </c>
      <c r="L134" s="19" t="e">
        <f>IF(#REF!="","",VLOOKUP(#REF!,#REF!,27,FALSE))</f>
        <v>#REF!</v>
      </c>
      <c r="M134" s="19" t="e">
        <f>IF(#REF!="","",IF(VLOOKUP(#REF!,#REF!,27,FALSE)="国所管",VLOOKUP(#REF!,#REF!,21,FALSE),""))</f>
        <v>#REF!</v>
      </c>
      <c r="N13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5" spans="1:14" ht="60" customHeight="1" x14ac:dyDescent="0.15">
      <c r="A135" s="13" t="e">
        <f>IF(#REF!="","",VLOOKUP(#REF!,#REF!,4,FALSE))</f>
        <v>#REF!</v>
      </c>
      <c r="B135" s="1" t="e">
        <f>IF(#REF!="","",VLOOKUP(#REF!,#REF!,5,FALSE))</f>
        <v>#REF!</v>
      </c>
      <c r="C135" s="14" t="e">
        <f>IF(#REF!="","",VLOOKUP(#REF!,#REF!,8,FALSE))</f>
        <v>#REF!</v>
      </c>
      <c r="D135" s="13" t="e">
        <f>IF(#REF!="","",VLOOKUP(#REF!,#REF!,9,FALSE))</f>
        <v>#REF!</v>
      </c>
      <c r="E135" s="15" t="e">
        <f>IF(#REF!="","",VLOOKUP(#REF!,#REF!,10,FALSE))</f>
        <v>#REF!</v>
      </c>
      <c r="F135" s="32" t="e">
        <f>IF(#REF!="","",VLOOKUP(#REF!,#REF!,30,FALSE))</f>
        <v>#REF!</v>
      </c>
      <c r="G13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5" s="17" t="e">
        <f>IF(#REF!="","",VLOOKUP(#REF!,#REF!,14,FALSE))</f>
        <v>#REF!</v>
      </c>
      <c r="I13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5" s="33"/>
      <c r="K135" s="19" t="e">
        <f>IF(#REF!="","",IF(VLOOKUP(#REF!,#REF!,26,FALSE)="①公益社団法人","公社",IF(VLOOKUP(#REF!,#REF!,26,FALSE)="②公益財団法人","公財","")))</f>
        <v>#REF!</v>
      </c>
      <c r="L135" s="19" t="e">
        <f>IF(#REF!="","",VLOOKUP(#REF!,#REF!,27,FALSE))</f>
        <v>#REF!</v>
      </c>
      <c r="M135" s="19" t="e">
        <f>IF(#REF!="","",IF(VLOOKUP(#REF!,#REF!,27,FALSE)="国所管",VLOOKUP(#REF!,#REF!,21,FALSE),""))</f>
        <v>#REF!</v>
      </c>
      <c r="N13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6" spans="1:14" ht="60" customHeight="1" x14ac:dyDescent="0.15">
      <c r="A136" s="13" t="e">
        <f>IF(#REF!="","",VLOOKUP(#REF!,#REF!,4,FALSE))</f>
        <v>#REF!</v>
      </c>
      <c r="B136" s="1" t="e">
        <f>IF(#REF!="","",VLOOKUP(#REF!,#REF!,5,FALSE))</f>
        <v>#REF!</v>
      </c>
      <c r="C136" s="14" t="e">
        <f>IF(#REF!="","",VLOOKUP(#REF!,#REF!,8,FALSE))</f>
        <v>#REF!</v>
      </c>
      <c r="D136" s="13" t="e">
        <f>IF(#REF!="","",VLOOKUP(#REF!,#REF!,9,FALSE))</f>
        <v>#REF!</v>
      </c>
      <c r="E136" s="15" t="e">
        <f>IF(#REF!="","",VLOOKUP(#REF!,#REF!,10,FALSE))</f>
        <v>#REF!</v>
      </c>
      <c r="F136" s="32" t="e">
        <f>IF(#REF!="","",VLOOKUP(#REF!,#REF!,30,FALSE))</f>
        <v>#REF!</v>
      </c>
      <c r="G13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6" s="17" t="e">
        <f>IF(#REF!="","",VLOOKUP(#REF!,#REF!,14,FALSE))</f>
        <v>#REF!</v>
      </c>
      <c r="I13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6" s="33"/>
      <c r="K136" s="19" t="e">
        <f>IF(#REF!="","",IF(VLOOKUP(#REF!,#REF!,26,FALSE)="①公益社団法人","公社",IF(VLOOKUP(#REF!,#REF!,26,FALSE)="②公益財団法人","公財","")))</f>
        <v>#REF!</v>
      </c>
      <c r="L136" s="19" t="e">
        <f>IF(#REF!="","",VLOOKUP(#REF!,#REF!,27,FALSE))</f>
        <v>#REF!</v>
      </c>
      <c r="M136" s="19" t="e">
        <f>IF(#REF!="","",IF(VLOOKUP(#REF!,#REF!,27,FALSE)="国所管",VLOOKUP(#REF!,#REF!,21,FALSE),""))</f>
        <v>#REF!</v>
      </c>
      <c r="N13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7" spans="1:14" ht="60" customHeight="1" x14ac:dyDescent="0.15">
      <c r="A137" s="13" t="e">
        <f>IF(#REF!="","",VLOOKUP(#REF!,#REF!,4,FALSE))</f>
        <v>#REF!</v>
      </c>
      <c r="B137" s="1" t="e">
        <f>IF(#REF!="","",VLOOKUP(#REF!,#REF!,5,FALSE))</f>
        <v>#REF!</v>
      </c>
      <c r="C137" s="14" t="e">
        <f>IF(#REF!="","",VLOOKUP(#REF!,#REF!,8,FALSE))</f>
        <v>#REF!</v>
      </c>
      <c r="D137" s="13" t="e">
        <f>IF(#REF!="","",VLOOKUP(#REF!,#REF!,9,FALSE))</f>
        <v>#REF!</v>
      </c>
      <c r="E137" s="15" t="e">
        <f>IF(#REF!="","",VLOOKUP(#REF!,#REF!,10,FALSE))</f>
        <v>#REF!</v>
      </c>
      <c r="F137" s="32" t="e">
        <f>IF(#REF!="","",VLOOKUP(#REF!,#REF!,30,FALSE))</f>
        <v>#REF!</v>
      </c>
      <c r="G13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7" s="17" t="e">
        <f>IF(#REF!="","",VLOOKUP(#REF!,#REF!,14,FALSE))</f>
        <v>#REF!</v>
      </c>
      <c r="I13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7" s="33"/>
      <c r="K137" s="19" t="e">
        <f>IF(#REF!="","",IF(VLOOKUP(#REF!,#REF!,26,FALSE)="①公益社団法人","公社",IF(VLOOKUP(#REF!,#REF!,26,FALSE)="②公益財団法人","公財","")))</f>
        <v>#REF!</v>
      </c>
      <c r="L137" s="19" t="e">
        <f>IF(#REF!="","",VLOOKUP(#REF!,#REF!,27,FALSE))</f>
        <v>#REF!</v>
      </c>
      <c r="M137" s="19" t="e">
        <f>IF(#REF!="","",IF(VLOOKUP(#REF!,#REF!,27,FALSE)="国所管",VLOOKUP(#REF!,#REF!,21,FALSE),""))</f>
        <v>#REF!</v>
      </c>
      <c r="N13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8" spans="1:14" ht="60" customHeight="1" x14ac:dyDescent="0.15">
      <c r="A138" s="13" t="e">
        <f>IF(#REF!="","",VLOOKUP(#REF!,#REF!,4,FALSE))</f>
        <v>#REF!</v>
      </c>
      <c r="B138" s="1" t="e">
        <f>IF(#REF!="","",VLOOKUP(#REF!,#REF!,5,FALSE))</f>
        <v>#REF!</v>
      </c>
      <c r="C138" s="14" t="e">
        <f>IF(#REF!="","",VLOOKUP(#REF!,#REF!,8,FALSE))</f>
        <v>#REF!</v>
      </c>
      <c r="D138" s="13" t="e">
        <f>IF(#REF!="","",VLOOKUP(#REF!,#REF!,9,FALSE))</f>
        <v>#REF!</v>
      </c>
      <c r="E138" s="15" t="e">
        <f>IF(#REF!="","",VLOOKUP(#REF!,#REF!,10,FALSE))</f>
        <v>#REF!</v>
      </c>
      <c r="F138" s="32" t="e">
        <f>IF(#REF!="","",VLOOKUP(#REF!,#REF!,30,FALSE))</f>
        <v>#REF!</v>
      </c>
      <c r="G13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8" s="17" t="e">
        <f>IF(#REF!="","",VLOOKUP(#REF!,#REF!,14,FALSE))</f>
        <v>#REF!</v>
      </c>
      <c r="I13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8" s="33"/>
      <c r="K138" s="19" t="e">
        <f>IF(#REF!="","",IF(VLOOKUP(#REF!,#REF!,26,FALSE)="①公益社団法人","公社",IF(VLOOKUP(#REF!,#REF!,26,FALSE)="②公益財団法人","公財","")))</f>
        <v>#REF!</v>
      </c>
      <c r="L138" s="19" t="e">
        <f>IF(#REF!="","",VLOOKUP(#REF!,#REF!,27,FALSE))</f>
        <v>#REF!</v>
      </c>
      <c r="M138" s="19" t="e">
        <f>IF(#REF!="","",IF(VLOOKUP(#REF!,#REF!,27,FALSE)="国所管",VLOOKUP(#REF!,#REF!,21,FALSE),""))</f>
        <v>#REF!</v>
      </c>
      <c r="N13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9" spans="1:14" ht="67.5" customHeight="1" x14ac:dyDescent="0.15">
      <c r="A139" s="13" t="e">
        <f>IF(#REF!="","",VLOOKUP(#REF!,#REF!,4,FALSE))</f>
        <v>#REF!</v>
      </c>
      <c r="B139" s="1" t="e">
        <f>IF(#REF!="","",VLOOKUP(#REF!,#REF!,5,FALSE))</f>
        <v>#REF!</v>
      </c>
      <c r="C139" s="14" t="e">
        <f>IF(#REF!="","",VLOOKUP(#REF!,#REF!,8,FALSE))</f>
        <v>#REF!</v>
      </c>
      <c r="D139" s="13" t="e">
        <f>IF(#REF!="","",VLOOKUP(#REF!,#REF!,9,FALSE))</f>
        <v>#REF!</v>
      </c>
      <c r="E139" s="15" t="e">
        <f>IF(#REF!="","",VLOOKUP(#REF!,#REF!,10,FALSE))</f>
        <v>#REF!</v>
      </c>
      <c r="F139" s="32" t="e">
        <f>IF(#REF!="","",VLOOKUP(#REF!,#REF!,30,FALSE))</f>
        <v>#REF!</v>
      </c>
      <c r="G13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9" s="17" t="e">
        <f>IF(#REF!="","",VLOOKUP(#REF!,#REF!,14,FALSE))</f>
        <v>#REF!</v>
      </c>
      <c r="I13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9" s="33"/>
      <c r="K139" s="19" t="e">
        <f>IF(#REF!="","",IF(VLOOKUP(#REF!,#REF!,26,FALSE)="①公益社団法人","公社",IF(VLOOKUP(#REF!,#REF!,26,FALSE)="②公益財団法人","公財","")))</f>
        <v>#REF!</v>
      </c>
      <c r="L139" s="19" t="e">
        <f>IF(#REF!="","",VLOOKUP(#REF!,#REF!,27,FALSE))</f>
        <v>#REF!</v>
      </c>
      <c r="M139" s="19" t="e">
        <f>IF(#REF!="","",IF(VLOOKUP(#REF!,#REF!,27,FALSE)="国所管",VLOOKUP(#REF!,#REF!,21,FALSE),""))</f>
        <v>#REF!</v>
      </c>
      <c r="N13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0" spans="1:14" ht="67.5" customHeight="1" x14ac:dyDescent="0.15">
      <c r="A140" s="13" t="e">
        <f>IF(#REF!="","",VLOOKUP(#REF!,#REF!,4,FALSE))</f>
        <v>#REF!</v>
      </c>
      <c r="B140" s="1" t="e">
        <f>IF(#REF!="","",VLOOKUP(#REF!,#REF!,5,FALSE))</f>
        <v>#REF!</v>
      </c>
      <c r="C140" s="14" t="e">
        <f>IF(#REF!="","",VLOOKUP(#REF!,#REF!,8,FALSE))</f>
        <v>#REF!</v>
      </c>
      <c r="D140" s="13" t="e">
        <f>IF(#REF!="","",VLOOKUP(#REF!,#REF!,9,FALSE))</f>
        <v>#REF!</v>
      </c>
      <c r="E140" s="15" t="e">
        <f>IF(#REF!="","",VLOOKUP(#REF!,#REF!,10,FALSE))</f>
        <v>#REF!</v>
      </c>
      <c r="F140" s="32" t="e">
        <f>IF(#REF!="","",VLOOKUP(#REF!,#REF!,30,FALSE))</f>
        <v>#REF!</v>
      </c>
      <c r="G14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0" s="17" t="e">
        <f>IF(#REF!="","",VLOOKUP(#REF!,#REF!,14,FALSE))</f>
        <v>#REF!</v>
      </c>
      <c r="I14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0" s="33"/>
      <c r="K140" s="19" t="e">
        <f>IF(#REF!="","",IF(VLOOKUP(#REF!,#REF!,26,FALSE)="①公益社団法人","公社",IF(VLOOKUP(#REF!,#REF!,26,FALSE)="②公益財団法人","公財","")))</f>
        <v>#REF!</v>
      </c>
      <c r="L140" s="19" t="e">
        <f>IF(#REF!="","",VLOOKUP(#REF!,#REF!,27,FALSE))</f>
        <v>#REF!</v>
      </c>
      <c r="M140" s="19" t="e">
        <f>IF(#REF!="","",IF(VLOOKUP(#REF!,#REF!,27,FALSE)="国所管",VLOOKUP(#REF!,#REF!,21,FALSE),""))</f>
        <v>#REF!</v>
      </c>
      <c r="N14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1" spans="1:14" ht="67.5" customHeight="1" x14ac:dyDescent="0.15">
      <c r="A141" s="13" t="e">
        <f>IF(#REF!="","",VLOOKUP(#REF!,#REF!,4,FALSE))</f>
        <v>#REF!</v>
      </c>
      <c r="B141" s="1" t="e">
        <f>IF(#REF!="","",VLOOKUP(#REF!,#REF!,5,FALSE))</f>
        <v>#REF!</v>
      </c>
      <c r="C141" s="14" t="e">
        <f>IF(#REF!="","",VLOOKUP(#REF!,#REF!,8,FALSE))</f>
        <v>#REF!</v>
      </c>
      <c r="D141" s="13" t="e">
        <f>IF(#REF!="","",VLOOKUP(#REF!,#REF!,9,FALSE))</f>
        <v>#REF!</v>
      </c>
      <c r="E141" s="15" t="e">
        <f>IF(#REF!="","",VLOOKUP(#REF!,#REF!,10,FALSE))</f>
        <v>#REF!</v>
      </c>
      <c r="F141" s="32" t="e">
        <f>IF(#REF!="","",VLOOKUP(#REF!,#REF!,30,FALSE))</f>
        <v>#REF!</v>
      </c>
      <c r="G14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1" s="17" t="e">
        <f>IF(#REF!="","",VLOOKUP(#REF!,#REF!,14,FALSE))</f>
        <v>#REF!</v>
      </c>
      <c r="I14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1" s="33"/>
      <c r="K141" s="19" t="e">
        <f>IF(#REF!="","",IF(VLOOKUP(#REF!,#REF!,26,FALSE)="①公益社団法人","公社",IF(VLOOKUP(#REF!,#REF!,26,FALSE)="②公益財団法人","公財","")))</f>
        <v>#REF!</v>
      </c>
      <c r="L141" s="19" t="e">
        <f>IF(#REF!="","",VLOOKUP(#REF!,#REF!,27,FALSE))</f>
        <v>#REF!</v>
      </c>
      <c r="M141" s="19" t="e">
        <f>IF(#REF!="","",IF(VLOOKUP(#REF!,#REF!,27,FALSE)="国所管",VLOOKUP(#REF!,#REF!,21,FALSE),""))</f>
        <v>#REF!</v>
      </c>
      <c r="N14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2" spans="1:14" ht="67.5" customHeight="1" x14ac:dyDescent="0.15">
      <c r="A142" s="13" t="e">
        <f>IF(#REF!="","",VLOOKUP(#REF!,#REF!,4,FALSE))</f>
        <v>#REF!</v>
      </c>
      <c r="B142" s="1" t="e">
        <f>IF(#REF!="","",VLOOKUP(#REF!,#REF!,5,FALSE))</f>
        <v>#REF!</v>
      </c>
      <c r="C142" s="14" t="e">
        <f>IF(#REF!="","",VLOOKUP(#REF!,#REF!,8,FALSE))</f>
        <v>#REF!</v>
      </c>
      <c r="D142" s="13" t="e">
        <f>IF(#REF!="","",VLOOKUP(#REF!,#REF!,9,FALSE))</f>
        <v>#REF!</v>
      </c>
      <c r="E142" s="15" t="e">
        <f>IF(#REF!="","",VLOOKUP(#REF!,#REF!,10,FALSE))</f>
        <v>#REF!</v>
      </c>
      <c r="F142" s="32" t="e">
        <f>IF(#REF!="","",VLOOKUP(#REF!,#REF!,30,FALSE))</f>
        <v>#REF!</v>
      </c>
      <c r="G14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2" s="17" t="e">
        <f>IF(#REF!="","",VLOOKUP(#REF!,#REF!,14,FALSE))</f>
        <v>#REF!</v>
      </c>
      <c r="I14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2" s="33"/>
      <c r="K142" s="19" t="e">
        <f>IF(#REF!="","",IF(VLOOKUP(#REF!,#REF!,26,FALSE)="①公益社団法人","公社",IF(VLOOKUP(#REF!,#REF!,26,FALSE)="②公益財団法人","公財","")))</f>
        <v>#REF!</v>
      </c>
      <c r="L142" s="19" t="e">
        <f>IF(#REF!="","",VLOOKUP(#REF!,#REF!,27,FALSE))</f>
        <v>#REF!</v>
      </c>
      <c r="M142" s="19" t="e">
        <f>IF(#REF!="","",IF(VLOOKUP(#REF!,#REF!,27,FALSE)="国所管",VLOOKUP(#REF!,#REF!,21,FALSE),""))</f>
        <v>#REF!</v>
      </c>
      <c r="N14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3" spans="1:14" ht="67.5" customHeight="1" x14ac:dyDescent="0.15">
      <c r="A143" s="13" t="e">
        <f>IF(#REF!="","",VLOOKUP(#REF!,#REF!,4,FALSE))</f>
        <v>#REF!</v>
      </c>
      <c r="B143" s="1" t="e">
        <f>IF(#REF!="","",VLOOKUP(#REF!,#REF!,5,FALSE))</f>
        <v>#REF!</v>
      </c>
      <c r="C143" s="14" t="e">
        <f>IF(#REF!="","",VLOOKUP(#REF!,#REF!,8,FALSE))</f>
        <v>#REF!</v>
      </c>
      <c r="D143" s="13" t="e">
        <f>IF(#REF!="","",VLOOKUP(#REF!,#REF!,9,FALSE))</f>
        <v>#REF!</v>
      </c>
      <c r="E143" s="15" t="e">
        <f>IF(#REF!="","",VLOOKUP(#REF!,#REF!,10,FALSE))</f>
        <v>#REF!</v>
      </c>
      <c r="F143" s="32" t="e">
        <f>IF(#REF!="","",VLOOKUP(#REF!,#REF!,30,FALSE))</f>
        <v>#REF!</v>
      </c>
      <c r="G14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3" s="17" t="e">
        <f>IF(#REF!="","",VLOOKUP(#REF!,#REF!,14,FALSE))</f>
        <v>#REF!</v>
      </c>
      <c r="I14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3" s="33"/>
      <c r="K143" s="19" t="e">
        <f>IF(#REF!="","",IF(VLOOKUP(#REF!,#REF!,26,FALSE)="①公益社団法人","公社",IF(VLOOKUP(#REF!,#REF!,26,FALSE)="②公益財団法人","公財","")))</f>
        <v>#REF!</v>
      </c>
      <c r="L143" s="19" t="e">
        <f>IF(#REF!="","",VLOOKUP(#REF!,#REF!,27,FALSE))</f>
        <v>#REF!</v>
      </c>
      <c r="M143" s="19" t="e">
        <f>IF(#REF!="","",IF(VLOOKUP(#REF!,#REF!,27,FALSE)="国所管",VLOOKUP(#REF!,#REF!,21,FALSE),""))</f>
        <v>#REF!</v>
      </c>
      <c r="N14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4" spans="1:14" ht="60" customHeight="1" x14ac:dyDescent="0.15">
      <c r="A144" s="13" t="e">
        <f>IF(#REF!="","",VLOOKUP(#REF!,#REF!,4,FALSE))</f>
        <v>#REF!</v>
      </c>
      <c r="B144" s="1" t="e">
        <f>IF(#REF!="","",VLOOKUP(#REF!,#REF!,5,FALSE))</f>
        <v>#REF!</v>
      </c>
      <c r="C144" s="14" t="e">
        <f>IF(#REF!="","",VLOOKUP(#REF!,#REF!,8,FALSE))</f>
        <v>#REF!</v>
      </c>
      <c r="D144" s="13" t="e">
        <f>IF(#REF!="","",VLOOKUP(#REF!,#REF!,9,FALSE))</f>
        <v>#REF!</v>
      </c>
      <c r="E144" s="15" t="e">
        <f>IF(#REF!="","",VLOOKUP(#REF!,#REF!,10,FALSE))</f>
        <v>#REF!</v>
      </c>
      <c r="F144" s="32" t="e">
        <f>IF(#REF!="","",VLOOKUP(#REF!,#REF!,30,FALSE))</f>
        <v>#REF!</v>
      </c>
      <c r="G14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4" s="17" t="e">
        <f>IF(#REF!="","",VLOOKUP(#REF!,#REF!,14,FALSE))</f>
        <v>#REF!</v>
      </c>
      <c r="I14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4" s="33"/>
      <c r="K144" s="19" t="e">
        <f>IF(#REF!="","",IF(VLOOKUP(#REF!,#REF!,26,FALSE)="①公益社団法人","公社",IF(VLOOKUP(#REF!,#REF!,26,FALSE)="②公益財団法人","公財","")))</f>
        <v>#REF!</v>
      </c>
      <c r="L144" s="19" t="e">
        <f>IF(#REF!="","",VLOOKUP(#REF!,#REF!,27,FALSE))</f>
        <v>#REF!</v>
      </c>
      <c r="M144" s="19" t="e">
        <f>IF(#REF!="","",IF(VLOOKUP(#REF!,#REF!,27,FALSE)="国所管",VLOOKUP(#REF!,#REF!,21,FALSE),""))</f>
        <v>#REF!</v>
      </c>
      <c r="N14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5" spans="1:14" ht="60" customHeight="1" x14ac:dyDescent="0.15">
      <c r="A145" s="13" t="e">
        <f>IF(#REF!="","",VLOOKUP(#REF!,#REF!,4,FALSE))</f>
        <v>#REF!</v>
      </c>
      <c r="B145" s="1" t="e">
        <f>IF(#REF!="","",VLOOKUP(#REF!,#REF!,5,FALSE))</f>
        <v>#REF!</v>
      </c>
      <c r="C145" s="14" t="e">
        <f>IF(#REF!="","",VLOOKUP(#REF!,#REF!,8,FALSE))</f>
        <v>#REF!</v>
      </c>
      <c r="D145" s="13" t="e">
        <f>IF(#REF!="","",VLOOKUP(#REF!,#REF!,9,FALSE))</f>
        <v>#REF!</v>
      </c>
      <c r="E145" s="15" t="e">
        <f>IF(#REF!="","",VLOOKUP(#REF!,#REF!,10,FALSE))</f>
        <v>#REF!</v>
      </c>
      <c r="F145" s="32" t="e">
        <f>IF(#REF!="","",VLOOKUP(#REF!,#REF!,30,FALSE))</f>
        <v>#REF!</v>
      </c>
      <c r="G14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5" s="17" t="e">
        <f>IF(#REF!="","",VLOOKUP(#REF!,#REF!,14,FALSE))</f>
        <v>#REF!</v>
      </c>
      <c r="I14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5" s="33"/>
      <c r="K145" s="19" t="e">
        <f>IF(#REF!="","",IF(VLOOKUP(#REF!,#REF!,26,FALSE)="①公益社団法人","公社",IF(VLOOKUP(#REF!,#REF!,26,FALSE)="②公益財団法人","公財","")))</f>
        <v>#REF!</v>
      </c>
      <c r="L145" s="19" t="e">
        <f>IF(#REF!="","",VLOOKUP(#REF!,#REF!,27,FALSE))</f>
        <v>#REF!</v>
      </c>
      <c r="M145" s="19" t="e">
        <f>IF(#REF!="","",IF(VLOOKUP(#REF!,#REF!,27,FALSE)="国所管",VLOOKUP(#REF!,#REF!,21,FALSE),""))</f>
        <v>#REF!</v>
      </c>
      <c r="N14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6" spans="1:14" ht="67.5" customHeight="1" x14ac:dyDescent="0.15">
      <c r="A146" s="13" t="e">
        <f>IF(#REF!="","",VLOOKUP(#REF!,#REF!,4,FALSE))</f>
        <v>#REF!</v>
      </c>
      <c r="B146" s="1" t="e">
        <f>IF(#REF!="","",VLOOKUP(#REF!,#REF!,5,FALSE))</f>
        <v>#REF!</v>
      </c>
      <c r="C146" s="14" t="e">
        <f>IF(#REF!="","",VLOOKUP(#REF!,#REF!,8,FALSE))</f>
        <v>#REF!</v>
      </c>
      <c r="D146" s="13" t="e">
        <f>IF(#REF!="","",VLOOKUP(#REF!,#REF!,9,FALSE))</f>
        <v>#REF!</v>
      </c>
      <c r="E146" s="15" t="e">
        <f>IF(#REF!="","",VLOOKUP(#REF!,#REF!,10,FALSE))</f>
        <v>#REF!</v>
      </c>
      <c r="F146" s="32" t="e">
        <f>IF(#REF!="","",VLOOKUP(#REF!,#REF!,30,FALSE))</f>
        <v>#REF!</v>
      </c>
      <c r="G14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6" s="17" t="e">
        <f>IF(#REF!="","",VLOOKUP(#REF!,#REF!,14,FALSE))</f>
        <v>#REF!</v>
      </c>
      <c r="I14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6" s="33"/>
      <c r="K146" s="19" t="e">
        <f>IF(#REF!="","",IF(VLOOKUP(#REF!,#REF!,26,FALSE)="①公益社団法人","公社",IF(VLOOKUP(#REF!,#REF!,26,FALSE)="②公益財団法人","公財","")))</f>
        <v>#REF!</v>
      </c>
      <c r="L146" s="19" t="e">
        <f>IF(#REF!="","",VLOOKUP(#REF!,#REF!,27,FALSE))</f>
        <v>#REF!</v>
      </c>
      <c r="M146" s="19" t="e">
        <f>IF(#REF!="","",IF(VLOOKUP(#REF!,#REF!,27,FALSE)="国所管",VLOOKUP(#REF!,#REF!,21,FALSE),""))</f>
        <v>#REF!</v>
      </c>
      <c r="N14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7" spans="1:14" ht="60" customHeight="1" x14ac:dyDescent="0.15">
      <c r="A147" s="13" t="e">
        <f>IF(#REF!="","",VLOOKUP(#REF!,#REF!,4,FALSE))</f>
        <v>#REF!</v>
      </c>
      <c r="B147" s="1" t="e">
        <f>IF(#REF!="","",VLOOKUP(#REF!,#REF!,5,FALSE))</f>
        <v>#REF!</v>
      </c>
      <c r="C147" s="14" t="e">
        <f>IF(#REF!="","",VLOOKUP(#REF!,#REF!,8,FALSE))</f>
        <v>#REF!</v>
      </c>
      <c r="D147" s="13" t="e">
        <f>IF(#REF!="","",VLOOKUP(#REF!,#REF!,9,FALSE))</f>
        <v>#REF!</v>
      </c>
      <c r="E147" s="15" t="e">
        <f>IF(#REF!="","",VLOOKUP(#REF!,#REF!,10,FALSE))</f>
        <v>#REF!</v>
      </c>
      <c r="F147" s="32" t="e">
        <f>IF(#REF!="","",VLOOKUP(#REF!,#REF!,30,FALSE))</f>
        <v>#REF!</v>
      </c>
      <c r="G14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7" s="17" t="e">
        <f>IF(#REF!="","",VLOOKUP(#REF!,#REF!,14,FALSE))</f>
        <v>#REF!</v>
      </c>
      <c r="I14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7" s="33"/>
      <c r="K147" s="19" t="e">
        <f>IF(#REF!="","",IF(VLOOKUP(#REF!,#REF!,26,FALSE)="①公益社団法人","公社",IF(VLOOKUP(#REF!,#REF!,26,FALSE)="②公益財団法人","公財","")))</f>
        <v>#REF!</v>
      </c>
      <c r="L147" s="19" t="e">
        <f>IF(#REF!="","",VLOOKUP(#REF!,#REF!,27,FALSE))</f>
        <v>#REF!</v>
      </c>
      <c r="M147" s="19" t="e">
        <f>IF(#REF!="","",IF(VLOOKUP(#REF!,#REF!,27,FALSE)="国所管",VLOOKUP(#REF!,#REF!,21,FALSE),""))</f>
        <v>#REF!</v>
      </c>
      <c r="N14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8" spans="1:14" ht="60" customHeight="1" x14ac:dyDescent="0.15">
      <c r="A148" s="13" t="e">
        <f>IF(#REF!="","",VLOOKUP(#REF!,#REF!,4,FALSE))</f>
        <v>#REF!</v>
      </c>
      <c r="B148" s="1" t="e">
        <f>IF(#REF!="","",VLOOKUP(#REF!,#REF!,5,FALSE))</f>
        <v>#REF!</v>
      </c>
      <c r="C148" s="14" t="e">
        <f>IF(#REF!="","",VLOOKUP(#REF!,#REF!,8,FALSE))</f>
        <v>#REF!</v>
      </c>
      <c r="D148" s="13" t="e">
        <f>IF(#REF!="","",VLOOKUP(#REF!,#REF!,9,FALSE))</f>
        <v>#REF!</v>
      </c>
      <c r="E148" s="15" t="e">
        <f>IF(#REF!="","",VLOOKUP(#REF!,#REF!,10,FALSE))</f>
        <v>#REF!</v>
      </c>
      <c r="F148" s="32" t="e">
        <f>IF(#REF!="","",VLOOKUP(#REF!,#REF!,30,FALSE))</f>
        <v>#REF!</v>
      </c>
      <c r="G14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8" s="17" t="e">
        <f>IF(#REF!="","",VLOOKUP(#REF!,#REF!,14,FALSE))</f>
        <v>#REF!</v>
      </c>
      <c r="I14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8" s="33"/>
      <c r="K148" s="19" t="e">
        <f>IF(#REF!="","",IF(VLOOKUP(#REF!,#REF!,26,FALSE)="①公益社団法人","公社",IF(VLOOKUP(#REF!,#REF!,26,FALSE)="②公益財団法人","公財","")))</f>
        <v>#REF!</v>
      </c>
      <c r="L148" s="19" t="e">
        <f>IF(#REF!="","",VLOOKUP(#REF!,#REF!,27,FALSE))</f>
        <v>#REF!</v>
      </c>
      <c r="M148" s="19" t="e">
        <f>IF(#REF!="","",IF(VLOOKUP(#REF!,#REF!,27,FALSE)="国所管",VLOOKUP(#REF!,#REF!,21,FALSE),""))</f>
        <v>#REF!</v>
      </c>
      <c r="N14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9" spans="1:14" ht="67.5" customHeight="1" x14ac:dyDescent="0.15">
      <c r="A149" s="13" t="e">
        <f>IF(#REF!="","",VLOOKUP(#REF!,#REF!,4,FALSE))</f>
        <v>#REF!</v>
      </c>
      <c r="B149" s="1" t="e">
        <f>IF(#REF!="","",VLOOKUP(#REF!,#REF!,5,FALSE))</f>
        <v>#REF!</v>
      </c>
      <c r="C149" s="14" t="e">
        <f>IF(#REF!="","",VLOOKUP(#REF!,#REF!,8,FALSE))</f>
        <v>#REF!</v>
      </c>
      <c r="D149" s="13" t="e">
        <f>IF(#REF!="","",VLOOKUP(#REF!,#REF!,9,FALSE))</f>
        <v>#REF!</v>
      </c>
      <c r="E149" s="15" t="e">
        <f>IF(#REF!="","",VLOOKUP(#REF!,#REF!,10,FALSE))</f>
        <v>#REF!</v>
      </c>
      <c r="F149" s="32" t="e">
        <f>IF(#REF!="","",VLOOKUP(#REF!,#REF!,30,FALSE))</f>
        <v>#REF!</v>
      </c>
      <c r="G14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9" s="17" t="e">
        <f>IF(#REF!="","",VLOOKUP(#REF!,#REF!,14,FALSE))</f>
        <v>#REF!</v>
      </c>
      <c r="I14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9" s="33"/>
      <c r="K149" s="19" t="e">
        <f>IF(#REF!="","",IF(VLOOKUP(#REF!,#REF!,26,FALSE)="①公益社団法人","公社",IF(VLOOKUP(#REF!,#REF!,26,FALSE)="②公益財団法人","公財","")))</f>
        <v>#REF!</v>
      </c>
      <c r="L149" s="19" t="e">
        <f>IF(#REF!="","",VLOOKUP(#REF!,#REF!,27,FALSE))</f>
        <v>#REF!</v>
      </c>
      <c r="M149" s="19" t="e">
        <f>IF(#REF!="","",IF(VLOOKUP(#REF!,#REF!,27,FALSE)="国所管",VLOOKUP(#REF!,#REF!,21,FALSE),""))</f>
        <v>#REF!</v>
      </c>
      <c r="N14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50" spans="1:14" ht="60" customHeight="1" x14ac:dyDescent="0.15">
      <c r="A150" s="13" t="e">
        <f>IF(#REF!="","",VLOOKUP(#REF!,#REF!,4,FALSE))</f>
        <v>#REF!</v>
      </c>
      <c r="B150" s="1" t="e">
        <f>IF(#REF!="","",VLOOKUP(#REF!,#REF!,5,FALSE))</f>
        <v>#REF!</v>
      </c>
      <c r="C150" s="14" t="e">
        <f>IF(#REF!="","",VLOOKUP(#REF!,#REF!,8,FALSE))</f>
        <v>#REF!</v>
      </c>
      <c r="D150" s="13" t="e">
        <f>IF(#REF!="","",VLOOKUP(#REF!,#REF!,9,FALSE))</f>
        <v>#REF!</v>
      </c>
      <c r="E150" s="15" t="e">
        <f>IF(#REF!="","",VLOOKUP(#REF!,#REF!,10,FALSE))</f>
        <v>#REF!</v>
      </c>
      <c r="F150" s="32" t="e">
        <f>IF(#REF!="","",VLOOKUP(#REF!,#REF!,30,FALSE))</f>
        <v>#REF!</v>
      </c>
      <c r="G15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50" s="17" t="e">
        <f>IF(#REF!="","",VLOOKUP(#REF!,#REF!,14,FALSE))</f>
        <v>#REF!</v>
      </c>
      <c r="I15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50" s="33"/>
      <c r="K150" s="19" t="e">
        <f>IF(#REF!="","",IF(VLOOKUP(#REF!,#REF!,26,FALSE)="①公益社団法人","公社",IF(VLOOKUP(#REF!,#REF!,26,FALSE)="②公益財団法人","公財","")))</f>
        <v>#REF!</v>
      </c>
      <c r="L150" s="19" t="e">
        <f>IF(#REF!="","",VLOOKUP(#REF!,#REF!,27,FALSE))</f>
        <v>#REF!</v>
      </c>
      <c r="M150" s="19" t="e">
        <f>IF(#REF!="","",IF(VLOOKUP(#REF!,#REF!,27,FALSE)="国所管",VLOOKUP(#REF!,#REF!,21,FALSE),""))</f>
        <v>#REF!</v>
      </c>
      <c r="N15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2022-07-05T02:16:49Z</dcterms:modified>
</cp:coreProperties>
</file>