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690" tabRatio="813" firstSheet="1" activeTab="1"/>
  </bookViews>
  <sheets>
    <sheet name="東京・横浜総括表（様式１）" sheetId="1" r:id="rId1"/>
    <sheet name="東京総括表（様式１）" sheetId="2" r:id="rId2"/>
    <sheet name="横浜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4（競争入札（物品役務等））'!$A$5:$K$15</definedName>
    <definedName name="_xlnm._FilterDatabase" localSheetId="11" hidden="1">'横浜別記様式 5（随意契約（物品役務等））'!$A$5:$M$7</definedName>
    <definedName name="_xlnm._FilterDatabase" localSheetId="12" hidden="1">'横浜別記様式 6（応札（応募）業者数1者関連）'!$A$4:$J$6</definedName>
    <definedName name="_xlnm._FilterDatabase" localSheetId="5" hidden="1">'東京別記様式 4（競争入札（物品役務等））'!$A$5:$K$25</definedName>
    <definedName name="_xlnm._FilterDatabase" localSheetId="6" hidden="1">'東京別記様式 5（随意契約（物品役務等））'!$A$5:$M$53</definedName>
    <definedName name="_xlnm._FilterDatabase" localSheetId="7" hidden="1">'東京別記様式 6（応札（応募）業者数1者関連）'!$A$4:$J$15</definedName>
    <definedName name="_xlfn.COUNTIFS" hidden="1">#NAME?</definedName>
    <definedName name="OLE_LINK1" localSheetId="2">'横浜総括表（様式１）'!$F$9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2（競争入札（公共工事））'!$A$1:$K$14</definedName>
    <definedName name="_xlnm.Print_Area" localSheetId="9">'横浜別記様式 3（随意契約（公共工事））'!$A$1:$L$13</definedName>
    <definedName name="_xlnm.Print_Area" localSheetId="10">'横浜別記様式 4（競争入札（物品役務等））'!$A$1:$K$18</definedName>
    <definedName name="_xlnm.Print_Area" localSheetId="11">'横浜別記様式 5（随意契約（物品役務等））'!$A$1:$L$12</definedName>
    <definedName name="_xlnm.Print_Area" localSheetId="12">'横浜別記様式 6（応札（応募）業者数1者関連）'!$A$1:$J$9</definedName>
    <definedName name="_xlnm.Print_Area" localSheetId="3">'東京別記様式 2（競争入札（公共工事））'!$A$1:$K$9</definedName>
    <definedName name="_xlnm.Print_Area" localSheetId="4">'東京別記様式 3（随意契約（公共工事））'!$A$1:$L$13</definedName>
    <definedName name="_xlnm.Print_Area" localSheetId="5">'東京別記様式 4（競争入札（物品役務等））'!$A$1:$K$28</definedName>
    <definedName name="_xlnm.Print_Area" localSheetId="6">'東京別記様式 5（随意契約（物品役務等））'!$A$1:$L$12</definedName>
    <definedName name="_xlnm.Print_Area" localSheetId="7">'東京別記様式 6（応札（応募）業者数1者関連）'!$A$1:$J$15</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<sst xmlns="http://schemas.openxmlformats.org/spreadsheetml/2006/main" count="641" uniqueCount="256">
  <si>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</si>
  <si>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</si>
  <si>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</si>
  <si>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</si>
  <si>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</si>
  <si>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</si>
  <si>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</si>
  <si>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</si>
  <si>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</si>
  <si>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</si>
  <si>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</si>
  <si>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</si>
  <si>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</si>
  <si>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</si>
  <si>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</si>
  <si>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</si>
  <si>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</si>
  <si>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</si>
  <si>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</si>
  <si>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</si>
  <si>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</si>
  <si>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</si>
  <si>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</si>
  <si>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</si>
  <si>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</si>
  <si>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</si>
  <si>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</si>
  <si>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</si>
  <si>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</si>
  <si>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</si>
  <si>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</si>
  <si>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</si>
  <si>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</si>
  <si>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</si>
  <si>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</si>
  <si>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</si>
  <si>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</si>
  <si>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</si>
  <si>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</si>
  <si>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</si>
  <si>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</si>
  <si>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</si>
  <si>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</si>
  <si>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</si>
  <si>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</si>
  <si>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</si>
  <si>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</si>
  <si>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</si>
  <si>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</si>
  <si>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</si>
  <si>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</si>
  <si>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係</t>
  </si>
  <si>
    <t>（部局名：東京税関・横浜税関）</t>
  </si>
  <si>
    <t>⑷　不落・不調随意契約方式　</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</si>
  <si>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</si>
  <si>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</si>
  <si>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</si>
  <si>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</si>
  <si>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</si>
  <si>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</si>
  <si>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</si>
  <si>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t>
  </si>
  <si>
    <t>-</t>
  </si>
  <si>
    <t>株式会社エヌ・ティ・ティ・データ
東京都江東区豊洲３－３－３</t>
  </si>
  <si>
    <t>同種の他の契約の予定価格を類推されるおそれがあるため公表しない</t>
  </si>
  <si>
    <t>同種の他の契約の予定価格を類推されるおそれがあるため公表しない</t>
  </si>
  <si>
    <t>-</t>
  </si>
  <si>
    <t>一般競争入札</t>
  </si>
  <si>
    <t>支出負担行為担当官
東京税関総務部長
徳田　郁生
東京都江東区青海２－７－１１</t>
  </si>
  <si>
    <t>一般競争入札</t>
  </si>
  <si>
    <t>一般競争入札</t>
  </si>
  <si>
    <t>同種の他の契約の予定価格を類推されるおそれがあるため公表しない</t>
  </si>
  <si>
    <t>一部単価契約
予定調達総額
13,865,618円</t>
  </si>
  <si>
    <t>（審議対象期間　平成30年10月1日～平成30年12月31日）</t>
  </si>
  <si>
    <t>平成30年度麻薬探知犬飼料の調達（単価契約）
麻薬探知犬飼料a149袋ほか3品目</t>
  </si>
  <si>
    <t>平成30年度非常用備蓄食料等の調達
野菜シチュー（クラッカー付）31箱ほか6品目</t>
  </si>
  <si>
    <t>平成30年度　税関職員用夏制服の調達
男子上衣532着　ほか4品目</t>
  </si>
  <si>
    <t>平成30年度税関職員用盛夏服の調達
男子シャツ875着　ほか1品目</t>
  </si>
  <si>
    <t>第４次通関情報総合判定システム（第４次ＣＩＳ）のプログラム変更　一式</t>
  </si>
  <si>
    <t>支出負担行為担当官
東京税関総務部長
徳田　郁生
東京都江東区青海２－７－１１</t>
  </si>
  <si>
    <t>支出負担行為担当官代理
東京税関総務部次長
石田　直樹
東京都江東区青海２－７－１１</t>
  </si>
  <si>
    <t>支出負担行為担当官
東京税関総務部長
徳田　郁生
東京都江東区青海２－７－１１</t>
  </si>
  <si>
    <t>東京都中央区東日本橋２－１３－５
株式会社秋山商会</t>
  </si>
  <si>
    <t>株式会社シューエイ商行
千葉県千葉市中央区亀井町４－１５</t>
  </si>
  <si>
    <t>トータルセキュリティーSP株式会社
静岡市清水区楠新６４</t>
  </si>
  <si>
    <t>株式会社ＩＨＩ検査計測
東京都品川区南大井６－２５－３</t>
  </si>
  <si>
    <t>加賀ソルネット株式会社
東京都中央区八丁堀３－２７－１０</t>
  </si>
  <si>
    <t>三甲テキスタイル株式会社
岐阜県大垣市室村町３－７４－１</t>
  </si>
  <si>
    <t>株式会社カンセン
東京都中央区日本橋中洲６－１３</t>
  </si>
  <si>
    <t>　＠5,626円ほか</t>
  </si>
  <si>
    <t>単価契約
予定調達総額
1,378,668円</t>
  </si>
  <si>
    <t>-</t>
  </si>
  <si>
    <t>支出負担行為担当官
東京税関総務部長
徳田　郁生　
東京都江東区青海２－７－１１</t>
  </si>
  <si>
    <t>協和建装工業株式会社
千葉県八千代市米本２１６２</t>
  </si>
  <si>
    <t>一般競争入札</t>
  </si>
  <si>
    <t xml:space="preserve">支出負担行為担当官
東京税関総務部長
徳田　郁生
東京都江東区青海２－７－１１
ほか４官署
</t>
  </si>
  <si>
    <t>株式会社庄内品川
山形県酒田市船場町１－８－１３</t>
  </si>
  <si>
    <t>＠92.88円/ℓほか</t>
  </si>
  <si>
    <t>厨房機器の調達　一式</t>
  </si>
  <si>
    <t>支出負担行為担当官
東京税関総務部長
徳田　郁生
東京都江東区青海２－７－１１</t>
  </si>
  <si>
    <t>イトヤ株式会社
東京都練馬区谷原３－１９－１２</t>
  </si>
  <si>
    <t>3次元画像解析X線CTスキャン検査装置の調達及びその保守業務　一式</t>
  </si>
  <si>
    <t>支出負担行為担当官代理
東京税関総務部次長
石田　直樹
東京都江東区青海２－７－１１</t>
  </si>
  <si>
    <t>一般競争入札</t>
  </si>
  <si>
    <t>-</t>
  </si>
  <si>
    <t>東洋紡ユニプロダクツ
株式会社東京支社
東京都中央区京橋１－１７－１０</t>
  </si>
  <si>
    <t>エム・エイチ・アイ　ファイナンス株式会社
東京都港区港南２－１６－５</t>
  </si>
  <si>
    <t>公募を実施した結果、業務履行可能な者が1者しかなく競争を許さないことから会計法第29条の3第4項に該当するため。</t>
  </si>
  <si>
    <t>埠頭監視カメラシステムの賃貸借（その２）　一式
平成30年12月1日～平成32年1月31日</t>
  </si>
  <si>
    <t>支出負担行為担当官
東京税関総務部長
徳田　郁生
東京都江東区青海２－７－１１</t>
  </si>
  <si>
    <t>7010401022924
2010001033475</t>
  </si>
  <si>
    <t>公募を実施した結果、業務履行可能な者が1者しかなく競争を許さないことから会計法第29条の3第4項に該当するため。</t>
  </si>
  <si>
    <t>高速液体クロマトグラフ質量分析計の修理　一式</t>
  </si>
  <si>
    <t>支出負担行為担当官
東京税関総務部長
徳田　郁生
東京都江東区青海２－７－１１</t>
  </si>
  <si>
    <t>アジレント・テクノロジー株式会社
東京都八王子市高倉町９－１</t>
  </si>
  <si>
    <t>公募を実施した結果、業務履行可能な者が1者しかなく競争を許さないことから会計法第29条の3第4項に該当するため。</t>
  </si>
  <si>
    <t>平成30年度放射性物質検知装置の点検、校正等　三式</t>
  </si>
  <si>
    <t>支出負担行為担当官
東京税関総務部長
徳田　郁生
東京都江東区青海２－７－１１</t>
  </si>
  <si>
    <t>東芝電力放射線テクノサービス株式会社
神奈川県横浜市磯子区新杉田町８</t>
  </si>
  <si>
    <t>公募を実施した結果、業務履行可能な者が1者しかなく競争を許さないことから会計法第29条の3第4項に該当するため。</t>
  </si>
  <si>
    <t>ＩＨＩ社製Ｘ線貨物検査装置の移設等　一式</t>
  </si>
  <si>
    <t>支出負担行為担当官
東京税関総務部長
徳田　郁生
東京都江東区青海２－７－１１</t>
  </si>
  <si>
    <t>株式会社IHI検査計測
東京都品川区南大井６―２５―３</t>
  </si>
  <si>
    <t>-</t>
  </si>
  <si>
    <t>3次元画像解析X線CTスキャン検査装置の調達及びその保守業務　一式</t>
  </si>
  <si>
    <t>株式会社IHI検査計測
東京都品川区南大井６－２５－３</t>
  </si>
  <si>
    <t>データ受信先変更に伴うネットワーク環境変更作業　一式</t>
  </si>
  <si>
    <t>エヌ・ティ・ティ・コミュニケーションズ株式会社
東京都千代田区内幸町１－１－６</t>
  </si>
  <si>
    <t>エヌ・ティ・ティ・コミュニケーションズ株式会社
東京都千代田区内幸町１－１－６</t>
  </si>
  <si>
    <t>埠頭監視カメラシステムの賃貸借（その２）　一式
平成30年12月1日～平成32年1月31日</t>
  </si>
  <si>
    <t>高速液体クロマトグラフ質量分析計の修理　一式</t>
  </si>
  <si>
    <t>ＩＨＩ社製Ｘ線貨物検査装置の移設等　一式</t>
  </si>
  <si>
    <t xml:space="preserve">
ＮＥＣネクサソリューションズ株式会社
東京都港区三田１－４－２８
株式会社ＪＥＣＣ
東京都千代田区丸の内３－４－１
</t>
  </si>
  <si>
    <t>分担契約
分担予定額
321,830円
単価契約
予定調達総額
1,300,320円
（B)</t>
  </si>
  <si>
    <t>同種の他の契約の予定価格を類推されるおそれがあるため公表しない</t>
  </si>
  <si>
    <t>埠頭監視カメラシステムの賃貸借（その１）　一式
平成30年12月1日～平成32年1月31日</t>
  </si>
  <si>
    <t>分任支出負担行為担当官
東京税関成田税関支署長
塚田　貴司
千葉県成田市古込字古込１－１
ほか１官署等</t>
  </si>
  <si>
    <t>エアポートメンテナンスサービス株式会社
千葉県成田市三里塚字御料牧場１－２</t>
  </si>
  <si>
    <t>当該提供を供給できる唯一の業者であることから会計法第29条の3第4項に該当するため。</t>
  </si>
  <si>
    <t xml:space="preserve">支出負担行為担当官
東京税関総務部長
徳田　郁生
東京都江東区青海２－７－１１
ほか６官署
</t>
  </si>
  <si>
    <t>株式会社神奈川アポロイル
神奈川県川崎市川崎区浅田
１－１１－１０</t>
  </si>
  <si>
    <t>平成30年度後期　白灯油の調達</t>
  </si>
  <si>
    <t>6,623,640円
(A)</t>
  </si>
  <si>
    <t>88.1%
(B/A×100)</t>
  </si>
  <si>
    <t>図書「輸出統計品目表2019年版」ほかの購入
輸出統計品目表2019年版1,702冊ほか1品目</t>
  </si>
  <si>
    <t>支出負担行為担当官
東京税関総務部長
徳田　郁生
東京都江東区青海２－７－１１
ほか１官署</t>
  </si>
  <si>
    <t>株式会社三省堂書店
東京都千代田区神田神保町１－１</t>
  </si>
  <si>
    <t>17,146,809円
（A）</t>
  </si>
  <si>
    <t>平成30年度後期　白灯油の調達
（新潟港湾合同庁舎）</t>
  </si>
  <si>
    <t xml:space="preserve">支出負担行為担当官
東京税関総務部長
徳田　郁生
東京都江東区青海２－７－１１
ほか３官署
</t>
  </si>
  <si>
    <t>福田石油株式会社
新潟県新潟市中央区白山浦
１－６１４</t>
  </si>
  <si>
    <t>同種の他の契約の予定価格を類推されるおそれがあるため公表しない</t>
  </si>
  <si>
    <t>＠75.276円/ℓほか</t>
  </si>
  <si>
    <t>分担契約
分担予定額
407,847円
単価契約
予定調達総額
1,354,968円
（B)</t>
  </si>
  <si>
    <t>平成30年度税関情報総合提供システム（JCIS）のプログラム改変（原産地規則検索機能）　一式</t>
  </si>
  <si>
    <t>富士通株式会社
東京都港区東新橋１－５－２</t>
  </si>
  <si>
    <t>同種の他の契約の予定価格を類推されるおそれがあるため公表しない</t>
  </si>
  <si>
    <t>平成30年度不正薬物・爆発物探知装置（ＴＤＳ）の点検・校正等　一式</t>
  </si>
  <si>
    <t>株式会社日立ハイテクソリューションズ
東京都中央区晴海１－８－１０</t>
  </si>
  <si>
    <t>公募を実施した結果、業務履行可能な者が1者しかなく競争を許さないことから会計法第29条の3第4項に該当するため。</t>
  </si>
  <si>
    <t>支出負担行為担当官
東京税関総務部長
徳田　郁生　
東京都江東区青海２－７－１１</t>
  </si>
  <si>
    <t>コンストラクションインベストメントマネジャーズ株式会社
大阪府大阪市中央区本町２－４－７大阪U２ビル８階</t>
  </si>
  <si>
    <t>株式会社文化工房
東京都港区六本木５－１０－３１</t>
  </si>
  <si>
    <t>通関事務総合データ通信システム（税関LAN）における複合機認証印刷用機器に係る設定等作業（H30）　一式</t>
  </si>
  <si>
    <t>公募を実施した結果、業務履行可能な者が1者しかなく競争を許さないことから会計法第29条の3第4項に該当するため。</t>
  </si>
  <si>
    <t>-</t>
  </si>
  <si>
    <t>株式会社千寿
東京都新宿区新宿２－５－１１</t>
  </si>
  <si>
    <t>＠22,248円ほか</t>
  </si>
  <si>
    <t>-</t>
  </si>
  <si>
    <t>一部単価契約
予定調達総額
12,052,040円</t>
  </si>
  <si>
    <t>一部単価契約
予定調達総額
12,052,040円</t>
  </si>
  <si>
    <t>100%
（B/A×100)</t>
  </si>
  <si>
    <t>分担契約
契約総額
41,580,000円
（Ｂ）</t>
  </si>
  <si>
    <t>94.7%
（B/A×100）</t>
  </si>
  <si>
    <t>＠70.308円/ℓほか</t>
  </si>
  <si>
    <t>分担契約
分担予定額
5,133,507円
単価契約
予定調達総額
5,835,564円
（B)</t>
  </si>
  <si>
    <t>分担契約
契約総額
16,253,247円（B）</t>
  </si>
  <si>
    <t>＠22,248円ほか</t>
  </si>
  <si>
    <t xml:space="preserve">一般競争入札
</t>
  </si>
  <si>
    <t>日本郵便株式会社
東京都千代田区大手町２－３－１</t>
  </si>
  <si>
    <t>41,580,000円
(A)</t>
  </si>
  <si>
    <t>（1） 総括責任者
（A） 情報処理業務（システムの開発、運用等）の経験年数を10年以上有するとともに、システム開発、運用の総括責任者としての経験を有する者とすること。
（B） プロジェクトマネージャ（IPA認定）、プロジェクトマネジメントプロフェッショナル（PMP）（PMI認定）、ITコーディネータ（ITCA認定）のいずれか、又はこれと同等の資格を取得していること。
（2） 構築要員
（A） システム構築における要員のうち、グループ毎の責任者は、情報処理業務（システムの開発、運用等）の経験年数を5年以上有するとともに、ハードウェア等の導入、運用の責任者としての経験も有すること。なお、ここでいうグループとは、本調達における作業を実施する上で、受注者が必要と思われるグループを指す。
（B） 「8.1（3）受注実績」にて示されたシステム等の納入に当たって中核となった要員を必要数確保すること。
（3） 品質管理要員
（A） プロジェクトの内部若しくは外部監査人として、オープン系システム技術（UNIX／Linux等を基盤とする技術）で構成されたシステムを総合的に点検・評価し、監査した実績を有する担当者を配置すること。
（B） システム監査技術者（IPA認定）、公認システム監査人（SAAJ認定）、公認情報システム監査人（CISA）（ISACA認定）のいずれか、又はこれと同等の資格を取得していること。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</si>
  <si>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 xml:space="preserve">① 総括責任者
情報処理業務（開発、運用等）の経験年数を10年以上有するとともに、開発、運用の総括責任者としての経験を有する者とすること。
② システムエンジニア
要員のうち、グループ毎の責任者は、情報処理業務（開発、運用等）の経験年数を5年以上有すること。なお、ここでいうグループとは、本調達における作業を実施する上で、受注者が必要と思われるグループを指す
</t>
  </si>
  <si>
    <t>(1) プロジェクト責任者
独立行政法人情報処理推進機構認定情報処理技術者試験「プロジェクトマネージャ試験」の合格者、技術士(情報工学部門)、技術士(総合技術管理部門(情報工学を選択科目とする者))、PMP又はこれらに準ずる資格を有すること。また、 情報処理業務（システム開発、運用等）の経験を10年以上有するとともに、システム開発、運用の総括責任者としての経験を有すること。
(2) プロジェクト管理者
独立行政法人情報処理推進機構認定情報処理技術者試験「ITサービスマネージャ試験」の合格者又はこれに準ずる公的な資格を有し、情報処理業務（システム開発、運用等）の経験を5年以上有すること。
(3） 開発作業従事者
本システムと同様のCMSの導入や運用・保守経験を複数有する者を要員に含めること
(1) 登録コンテンツ数300,000件以上、年間アクセス件数10,000,000件以上のインターネット上に公開するWebサイトを、非公開の内部コンピュータシステムと連動させ、相互に連携してコンテンツ・データの更新処理を行う機能を有するシステムの構築経験及びそのシステムの継続した保守の実績を有すること（現在、運用中、あるいは
運用予定のものを含むものとするが、納入実績、保守実績を発注者に提示できること）。</t>
  </si>
  <si>
    <t>大規模ネットワーク(5,000人以上)の構築・整備を行った豊富な経験を有すること。なお、第三者から委託され、若しくは下請けされたものである場合は、ここでいう実績には含まれない。</t>
  </si>
  <si>
    <t>一般的な参加要件以外は指定していない</t>
  </si>
  <si>
    <t>（部局名：横浜税関）</t>
  </si>
  <si>
    <t>（注）国の行為を秘密にする必要があるもの並びに予定価格が予算決算及び会計令第99条第2号、第3号、第4号又は第7号のそれぞれの金額を超えないものは含まない。</t>
  </si>
  <si>
    <t>（部局名：横浜税関）</t>
  </si>
  <si>
    <t>放射性物質検知装置等の点検及び校正に係る請負契約</t>
  </si>
  <si>
    <t>支出負担行為担当官
横浜税関総務部長
中村　三一
神奈川県横浜市中区海岸通１－１</t>
  </si>
  <si>
    <t>監視艇「みらい」中間検査に係る船体維持修繕</t>
  </si>
  <si>
    <t>有限会社根本造船所
神奈川県川崎市川崎区小島町９－１</t>
  </si>
  <si>
    <t>有限会社根本造船所
神奈川県川崎市川崎区小島町９－１</t>
  </si>
  <si>
    <t>監視艇「みらい」中間検査に係る主機関整備</t>
  </si>
  <si>
    <t>富永物産株式会社
東京都中央区日本橋本町３－６－２</t>
  </si>
  <si>
    <t>一般競争入札</t>
  </si>
  <si>
    <t>監視艇「たいかい」船体維持修繕</t>
  </si>
  <si>
    <t>監視艇「しおかぜ」船体維持修繕</t>
  </si>
  <si>
    <t>宮城造船鉄工株式会社
宮城県塩釜市北浜１－１５－３５</t>
  </si>
  <si>
    <t>同種の他の契約の予定価格を類推されるおそれがあるため公表しない</t>
  </si>
  <si>
    <t>乗用自動車（ワゴン・ハイブリッドタイプ（７人乗り以上））１台の交換購入契</t>
  </si>
  <si>
    <t>雨宮自動車工業株式会社
神奈川県横浜市金沢区福浦２－１５－５</t>
  </si>
  <si>
    <t>一般競争入札
（総合評価方式）</t>
  </si>
  <si>
    <t>第一港湾合同庁舎等の事務所移転に伴う引越業務及び通関事務総合データ通信システム機器移設等に係る請負契約</t>
  </si>
  <si>
    <t>支出負担行為担当官代理
横浜税関総務部次長
矢野　剛
神奈川県横浜市中区海岸通１－１</t>
  </si>
  <si>
    <t>株式会社日新
東京都千代田区三番町５</t>
  </si>
  <si>
    <t>排ガス処理装置等の点検等請負契約</t>
  </si>
  <si>
    <t>支出負担行為担当官
横浜税関総務部長
中村　三一
神奈川県横浜市中区海岸通１－１</t>
  </si>
  <si>
    <t>株式会社チヨダサイエンス
東京都千代田区鍛冶町１－８－６</t>
  </si>
  <si>
    <t>社屋状況等調査業務委託</t>
  </si>
  <si>
    <t>株式会社クリエイティブ　東京支店
東京都大田区大森北１－１１－１柳原大森ビル８Ｆ</t>
  </si>
  <si>
    <t>横浜税関本関庁舎他２６庁舎建築設備等法定点検業務</t>
  </si>
  <si>
    <t>株式会社オリエントサービス
東京都杉並区上高井戸３－６－９</t>
  </si>
  <si>
    <t>横浜第一港湾合同庁舎移設に係る通関事務総合データ通信システム（税関LAN）機器等の作業請負契約</t>
  </si>
  <si>
    <t>同種の他の契約の予定価格を類推されるおそれがあるため公表しない</t>
  </si>
  <si>
    <t>不正薬物・爆発物探知装置（ＴＤＳ）の点検・校正等に係る請負契約</t>
  </si>
  <si>
    <t>株式会社日立ハイテクソリューションズ
東京都中央区晴海１－８－１０</t>
  </si>
  <si>
    <t>公募を実施した結果、業務履行可能な者が1者しかなく競争を許さないことから会計法第29条の3第4項に該当するため。</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</si>
  <si>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</si>
  <si>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</si>
  <si>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</si>
  <si>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放射性物質検知装置等の点検及び校正に係る請負契約</t>
  </si>
  <si>
    <t>東芝電力放射線テクノサービス株式会社
神奈川県横浜市磯子区新杉田町８</t>
  </si>
  <si>
    <r>
      <t>ｋ　注意事項
・使用線源：γ線源（</t>
    </r>
    <r>
      <rPr>
        <vertAlign val="superscript"/>
        <sz val="11"/>
        <rFont val="ＭＳ Ｐゴシック"/>
        <family val="3"/>
      </rPr>
      <t>137</t>
    </r>
    <r>
      <rPr>
        <sz val="11"/>
        <rFont val="ＭＳ Ｐゴシック"/>
        <family val="3"/>
      </rPr>
      <t>Cｓ及び</t>
    </r>
    <r>
      <rPr>
        <vertAlign val="superscript"/>
        <sz val="11"/>
        <rFont val="ＭＳ Ｐゴシック"/>
        <family val="3"/>
      </rPr>
      <t>60</t>
    </r>
    <r>
      <rPr>
        <sz val="11"/>
        <rFont val="ＭＳ Ｐゴシック"/>
        <family val="3"/>
      </rPr>
      <t>Co）を使用すること。
（3）作業員は、対象機器に精通しており、第一種放射線取扱主任者免許若しくは第二種放射線取扱主任者免許を所有、または第一種放射線取扱主任者若しくは第二種放射線取扱主任者と同等の教育等を受けていること。</t>
    </r>
  </si>
  <si>
    <t>監視艇「みらい」中間検査に係る主機関整備</t>
  </si>
  <si>
    <t>富永物産株式会社
東京都中央区日本橋本町３－６－２</t>
  </si>
  <si>
    <t>一般競争入札</t>
  </si>
  <si>
    <t>・一般的な参加要件以外は指定していない</t>
  </si>
  <si>
    <t>横浜第一港湾合同庁舎移設に係る通関事務総合データ通信システム（税関LAN）機器等の作業請負契約</t>
  </si>
  <si>
    <t>エヌ・ティ・ティ・コミュニケーションズ株式会社
東京都千代田区内幸町１－１－６</t>
  </si>
  <si>
    <t>(2)公的な資格や認証等の取得
①本調達の実施予定組織・部門が、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②本調達の実施予定組織・部門が、一般財団法人日本情報経済社会推進協会による情報セキュリティマネジメントシステムISMS適合性評価制度における認証(ISO/IEC27001等)を受けている、又はこれと同等の情報セキュリティ管理システムを確立していることを明確にすること。
(3)受注実績
通関事務総合データ通信システム（税関LAN）に関するシステム、もしくは、類似システム（クライアント・サーバ方式であり、サーバ数が100台以上、クライアント数が500台以上のシステム）の設置および設定変更を実施した実績（システムの動作確認試験までを含む作業）を示す書類を提出すること。なお、システムの設置および設定変更を行った実績があったとしても、システムの設置および設定変更を受注者から委託、委任、代理、若しくは下請けされたものである場合は、ここでいう実績には含まれない。</t>
  </si>
  <si>
    <t>監視艇「たいかい」船体維持修繕</t>
  </si>
  <si>
    <t>有限会社根本造船所
神奈川県川崎市川崎区小島町９－１</t>
  </si>
  <si>
    <t>同種の他の契約の予定価格を類推されるおそれがあるため公表しない</t>
  </si>
  <si>
    <t>・一般的な参加要件以外は指定していない</t>
  </si>
  <si>
    <t>不正薬物・爆発物探知装置（ＴＤＳ）の点検・校正等に係る請負契約</t>
  </si>
  <si>
    <t>株式会社日立ハイテクソリューションズ
東京都中央区晴海１－８－１０</t>
  </si>
  <si>
    <t>・一般的な参加要件以外は指定していない</t>
  </si>
  <si>
    <t>羽田税関支署貨物合同庁舎及びＰＴＢ犬舎
改修工事 一式</t>
  </si>
  <si>
    <r>
      <t>1PTB中央ビル本館外部塗装他工事
（共有H30）</t>
    </r>
    <r>
      <rPr>
        <sz val="11"/>
        <rFont val="ＭＳ Ｐゴシック"/>
        <family val="3"/>
      </rPr>
      <t xml:space="preserve"> </t>
    </r>
    <r>
      <rPr>
        <sz val="11"/>
        <rFont val="ＭＳ Ｐゴシック"/>
        <family val="3"/>
      </rPr>
      <t>一式</t>
    </r>
  </si>
  <si>
    <t>東京国際郵便局郵便事務室内諸設備
改修工事委託　一式</t>
  </si>
  <si>
    <t>平成30年度　通関事務総合データ通信システム
（税関LAN）における複合機認証印刷用機器の調達　86台</t>
  </si>
  <si>
    <t>平成30年度 出力固定式Ｘ線貨物検査装置
の調達及びその保守業務　10式</t>
  </si>
  <si>
    <t>平成30年度 キャビネット型Ｘ線貨物検査装置
の調達及びその保守業務　5式</t>
  </si>
  <si>
    <t>契約の相手方の商号又は
名称及び住所</t>
  </si>
  <si>
    <t>平成30年度後期　白灯油の調達
（酒田港湾合同庁舎）</t>
  </si>
  <si>
    <t>平成30年度税関制服用ベルト及びネクタイ
の調達　税関制服用ベルト90cm95本ほか4品目</t>
  </si>
  <si>
    <t>データ受信先変更に伴う
ネットワーク環境変更作業　一式</t>
  </si>
  <si>
    <t>羽田麻薬探知犬施設（仮称）
新設工事実施設計業務　一式</t>
  </si>
  <si>
    <t>知的財産侵害物品の国内流入防止のための
広報啓発活動に関するバナー広告掲載作業等
一式</t>
  </si>
  <si>
    <t>知的財産侵害物品の国内流入防止のための
広報啓発活動に関する広告デザイン製作
一式</t>
  </si>
  <si>
    <t xml:space="preserve">
ＮＥＣネクサソリューションズ
株式会社
東京都港区三田１－４－２８
株式会社ＪＥＣＣ
東京都千代田区丸の内３－４－１
</t>
  </si>
  <si>
    <t>平成30年度放射性物質検知装置の点検、校正等
三式</t>
  </si>
  <si>
    <t>平成30年度税関情報総合提供システム（JCIS）
のプログラム改変（原産地規則検索機能）　一式</t>
  </si>
  <si>
    <t>平成30年度不正薬物・爆発物探知装置（ＴＤＳ）
の点検・校正等　一式</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</si>
</sst>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明朝"/>
      <family val="1"/>
    </font>
    <font>
      <sz val="8"/>
      <color indexed="8"/>
      <name val="ＭＳ 明朝"/>
      <family val="1"/>
    </font>
    <font>
      <sz val="11"/>
      <name val="ＭＳ 明朝"/>
      <family val="1"/>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sz val="10"/>
      <color indexed="8"/>
      <name val="ＭＳ Ｐゴシック"/>
      <family val="3"/>
    </font>
    <font>
      <sz val="8"/>
      <color indexed="10"/>
      <name val="ＭＳ Ｐゴシック"/>
      <family val="3"/>
    </font>
    <font>
      <sz val="13"/>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8"/>
      <color rgb="FFFF0000"/>
      <name val="Calibri"/>
      <family val="3"/>
    </font>
    <font>
      <sz val="11"/>
      <color rgb="FFFF0000"/>
      <name val="ＭＳ Ｐゴシック"/>
      <family val="3"/>
    </font>
    <font>
      <sz val="1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279">
    <xf numFmtId="0" fontId="0" fillId="0" borderId="0" xfId="0" applyAlignment="1">
      <alignment vertical="center"/>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horizontal="justify"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0" xfId="0" applyFont="1" applyBorder="1" applyAlignment="1">
      <alignment vertical="center" wrapText="1"/>
    </xf>
    <xf numFmtId="0" fontId="50" fillId="0" borderId="12" xfId="0" applyFont="1" applyBorder="1" applyAlignment="1">
      <alignment horizontal="justify" vertical="center" wrapText="1"/>
    </xf>
    <xf numFmtId="0" fontId="51" fillId="0" borderId="0" xfId="0" applyFont="1" applyAlignment="1">
      <alignment vertical="center"/>
    </xf>
    <xf numFmtId="0" fontId="50" fillId="0" borderId="0" xfId="0" applyFont="1" applyAlignment="1">
      <alignment vertical="center"/>
    </xf>
    <xf numFmtId="0" fontId="52" fillId="0" borderId="0" xfId="0" applyFont="1" applyAlignment="1">
      <alignment vertical="center"/>
    </xf>
    <xf numFmtId="0" fontId="52" fillId="0" borderId="0" xfId="0" applyFont="1" applyFill="1" applyAlignment="1">
      <alignment horizontal="center" vertical="center" wrapText="1"/>
    </xf>
    <xf numFmtId="0" fontId="53" fillId="0" borderId="0" xfId="0" applyFont="1" applyAlignment="1">
      <alignment vertical="center"/>
    </xf>
    <xf numFmtId="0" fontId="53" fillId="0" borderId="0" xfId="0" applyFont="1" applyAlignment="1">
      <alignment horizontal="center" vertical="center"/>
    </xf>
    <xf numFmtId="38" fontId="33" fillId="0" borderId="0" xfId="49" applyFont="1" applyAlignment="1">
      <alignment horizontal="center" vertical="center"/>
    </xf>
    <xf numFmtId="0" fontId="50" fillId="0" borderId="0" xfId="0" applyNumberFormat="1" applyFont="1" applyAlignment="1">
      <alignment horizontal="center" vertical="center"/>
    </xf>
    <xf numFmtId="0" fontId="50" fillId="0" borderId="0" xfId="0" applyNumberFormat="1"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0" fillId="0" borderId="0" xfId="0" applyNumberFormat="1" applyFont="1" applyFill="1" applyAlignment="1">
      <alignment horizontal="center" vertical="center"/>
    </xf>
    <xf numFmtId="0" fontId="50" fillId="0" borderId="0" xfId="0" applyNumberFormat="1" applyFont="1" applyFill="1" applyAlignment="1">
      <alignment vertical="center"/>
    </xf>
    <xf numFmtId="0" fontId="50" fillId="0" borderId="10" xfId="0" applyFont="1" applyBorder="1" applyAlignment="1">
      <alignment horizontal="justify" vertical="center" wrapText="1"/>
    </xf>
    <xf numFmtId="0" fontId="50" fillId="0" borderId="13" xfId="0" applyFont="1" applyBorder="1" applyAlignment="1">
      <alignment horizontal="center" vertical="center" wrapText="1"/>
    </xf>
    <xf numFmtId="0" fontId="50" fillId="0" borderId="14" xfId="0" applyFont="1" applyBorder="1" applyAlignment="1">
      <alignment horizontal="justify" vertical="center" wrapText="1"/>
    </xf>
    <xf numFmtId="0" fontId="50" fillId="0" borderId="0" xfId="0" applyFont="1" applyAlignment="1">
      <alignment vertical="center"/>
    </xf>
    <xf numFmtId="0" fontId="50" fillId="0" borderId="0" xfId="0" applyFont="1" applyBorder="1" applyAlignment="1">
      <alignment horizontal="right" vertical="center" wrapText="1"/>
    </xf>
    <xf numFmtId="0" fontId="50" fillId="0" borderId="0" xfId="0" applyFont="1" applyAlignment="1">
      <alignment horizontal="justify" vertical="center"/>
    </xf>
    <xf numFmtId="0" fontId="52" fillId="0" borderId="0" xfId="63" applyFont="1" applyFill="1" applyAlignment="1">
      <alignment vertical="center" wrapText="1"/>
      <protection/>
    </xf>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0" fillId="0" borderId="0" xfId="0" applyFont="1" applyAlignment="1">
      <alignment horizontal="center" vertical="center"/>
    </xf>
    <xf numFmtId="0" fontId="53" fillId="0" borderId="0" xfId="0" applyFont="1" applyAlignment="1">
      <alignment horizontal="left" vertical="center"/>
    </xf>
    <xf numFmtId="0" fontId="50" fillId="0" borderId="0" xfId="0" applyFont="1" applyFill="1" applyAlignment="1">
      <alignment horizontal="center" vertical="center"/>
    </xf>
    <xf numFmtId="187" fontId="50" fillId="0" borderId="0" xfId="0" applyNumberFormat="1" applyFont="1" applyAlignment="1">
      <alignment horizontal="center" vertical="center"/>
    </xf>
    <xf numFmtId="0" fontId="52" fillId="0" borderId="0" xfId="63" applyFont="1" applyFill="1" applyBorder="1" applyAlignment="1">
      <alignment vertical="center" wrapText="1"/>
      <protection/>
    </xf>
    <xf numFmtId="58" fontId="52" fillId="0" borderId="0" xfId="63" applyNumberFormat="1" applyFont="1" applyFill="1" applyBorder="1" applyAlignment="1">
      <alignment horizontal="left" vertical="center" wrapText="1"/>
      <protection/>
    </xf>
    <xf numFmtId="0" fontId="52" fillId="0" borderId="0" xfId="0" applyFont="1" applyFill="1" applyAlignment="1">
      <alignment horizontal="center" vertical="center"/>
    </xf>
    <xf numFmtId="0" fontId="50" fillId="0" borderId="0" xfId="0" applyFont="1" applyAlignment="1">
      <alignment horizontal="center" vertical="center"/>
    </xf>
    <xf numFmtId="0" fontId="51" fillId="6" borderId="15" xfId="0" applyFont="1" applyFill="1" applyBorder="1" applyAlignment="1">
      <alignment horizontal="center" vertical="center" wrapText="1"/>
    </xf>
    <xf numFmtId="187" fontId="51" fillId="6" borderId="15" xfId="0" applyNumberFormat="1" applyFont="1" applyFill="1" applyBorder="1" applyAlignment="1">
      <alignment horizontal="center" vertical="center" wrapText="1"/>
    </xf>
    <xf numFmtId="38" fontId="54" fillId="6" borderId="15" xfId="49" applyFont="1" applyFill="1" applyBorder="1" applyAlignment="1">
      <alignment horizontal="center" vertical="center" wrapText="1"/>
    </xf>
    <xf numFmtId="0" fontId="51" fillId="6" borderId="15" xfId="0"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58" fontId="50" fillId="0" borderId="15" xfId="63" applyNumberFormat="1" applyFont="1" applyFill="1" applyBorder="1" applyAlignment="1">
      <alignment horizontal="center" vertical="center" wrapText="1"/>
      <protection/>
    </xf>
    <xf numFmtId="0" fontId="50" fillId="0" borderId="16"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5" xfId="0" applyFont="1" applyFill="1" applyBorder="1" applyAlignment="1">
      <alignment horizontal="left" vertical="center" wrapText="1"/>
    </xf>
    <xf numFmtId="187" fontId="50" fillId="0" borderId="17" xfId="63" applyNumberFormat="1" applyFont="1" applyFill="1" applyBorder="1" applyAlignment="1">
      <alignment horizontal="center" vertical="center" wrapText="1"/>
      <protection/>
    </xf>
    <xf numFmtId="183" fontId="50" fillId="0" borderId="15" xfId="64" applyNumberFormat="1" applyFont="1" applyFill="1" applyBorder="1" applyAlignment="1">
      <alignment horizontal="center" vertical="center" wrapText="1"/>
      <protection/>
    </xf>
    <xf numFmtId="187" fontId="50" fillId="0" borderId="18" xfId="0" applyNumberFormat="1" applyFont="1" applyFill="1" applyBorder="1" applyAlignment="1">
      <alignment horizontal="center" vertical="center" wrapText="1"/>
    </xf>
    <xf numFmtId="0" fontId="33" fillId="0" borderId="15" xfId="0" applyFont="1" applyFill="1" applyBorder="1" applyAlignment="1">
      <alignment vertical="center" wrapText="1"/>
    </xf>
    <xf numFmtId="187" fontId="50" fillId="0" borderId="15" xfId="0" applyNumberFormat="1" applyFont="1" applyFill="1" applyBorder="1" applyAlignment="1">
      <alignment horizontal="center" vertical="center" wrapText="1"/>
    </xf>
    <xf numFmtId="0" fontId="50" fillId="0" borderId="19" xfId="64" applyNumberFormat="1" applyFont="1" applyFill="1" applyBorder="1" applyAlignment="1">
      <alignment horizontal="left" vertical="center" wrapText="1"/>
      <protection/>
    </xf>
    <xf numFmtId="0" fontId="50" fillId="0" borderId="19" xfId="64" applyNumberFormat="1" applyFont="1" applyFill="1" applyBorder="1" applyAlignment="1">
      <alignment vertical="center" wrapText="1"/>
      <protection/>
    </xf>
    <xf numFmtId="193" fontId="33" fillId="0" borderId="15" xfId="49" applyNumberFormat="1" applyFont="1" applyFill="1" applyBorder="1" applyAlignment="1">
      <alignment horizontal="center" vertical="center" wrapText="1"/>
    </xf>
    <xf numFmtId="188" fontId="33" fillId="0" borderId="16" xfId="0" applyNumberFormat="1" applyFont="1" applyFill="1" applyBorder="1" applyAlignment="1">
      <alignment horizontal="center" vertical="center" wrapText="1"/>
    </xf>
    <xf numFmtId="0" fontId="33" fillId="0" borderId="16" xfId="0" applyFont="1" applyFill="1" applyBorder="1" applyAlignment="1">
      <alignment vertical="center" wrapText="1"/>
    </xf>
    <xf numFmtId="193" fontId="33" fillId="0" borderId="16" xfId="49" applyNumberFormat="1" applyFont="1" applyFill="1" applyBorder="1" applyAlignment="1">
      <alignment horizontal="center" vertical="center" wrapText="1"/>
    </xf>
    <xf numFmtId="0" fontId="0" fillId="0" borderId="15" xfId="64" applyNumberFormat="1" applyFont="1" applyFill="1" applyBorder="1" applyAlignment="1">
      <alignment vertical="center" wrapText="1"/>
      <protection/>
    </xf>
    <xf numFmtId="0" fontId="50" fillId="0" borderId="0" xfId="0" applyFont="1" applyFill="1" applyAlignment="1">
      <alignment horizontal="center" vertical="center" wrapText="1"/>
    </xf>
    <xf numFmtId="0" fontId="50" fillId="0" borderId="15" xfId="63" applyFont="1" applyFill="1" applyBorder="1" applyAlignment="1">
      <alignment horizontal="center" vertical="center" wrapText="1"/>
      <protection/>
    </xf>
    <xf numFmtId="0" fontId="52" fillId="0" borderId="0" xfId="0" applyFont="1" applyFill="1" applyBorder="1" applyAlignment="1">
      <alignment horizontal="center" vertical="center" wrapText="1"/>
    </xf>
    <xf numFmtId="0" fontId="50" fillId="0" borderId="0" xfId="63" applyFont="1" applyFill="1" applyAlignment="1">
      <alignment vertical="center" wrapText="1"/>
      <protection/>
    </xf>
    <xf numFmtId="205" fontId="50" fillId="0" borderId="16" xfId="49" applyNumberFormat="1" applyFont="1" applyFill="1" applyBorder="1" applyAlignment="1">
      <alignment horizontal="center" vertical="center" wrapText="1" shrinkToFit="1"/>
    </xf>
    <xf numFmtId="184" fontId="33" fillId="0" borderId="15" xfId="49" applyNumberFormat="1" applyFont="1" applyFill="1" applyBorder="1" applyAlignment="1">
      <alignment horizontal="center" vertical="center" wrapText="1"/>
    </xf>
    <xf numFmtId="184" fontId="50" fillId="0" borderId="16" xfId="49" applyNumberFormat="1" applyFont="1" applyFill="1" applyBorder="1" applyAlignment="1">
      <alignment horizontal="center" vertical="center" wrapText="1" shrinkToFit="1"/>
    </xf>
    <xf numFmtId="0" fontId="51" fillId="0" borderId="0" xfId="0" applyFont="1" applyFill="1" applyAlignment="1">
      <alignment horizontal="center" vertical="center" wrapText="1"/>
    </xf>
    <xf numFmtId="0" fontId="4" fillId="0" borderId="0" xfId="64" applyNumberFormat="1" applyFont="1" applyFill="1" applyBorder="1" applyAlignment="1">
      <alignment horizontal="left" vertical="center" wrapText="1"/>
      <protection/>
    </xf>
    <xf numFmtId="0" fontId="52" fillId="0" borderId="15" xfId="63" applyFont="1" applyFill="1" applyBorder="1" applyAlignment="1">
      <alignment horizontal="center" vertical="center" wrapText="1"/>
      <protection/>
    </xf>
    <xf numFmtId="0" fontId="50" fillId="6" borderId="15"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left" vertical="center" wrapText="1"/>
    </xf>
    <xf numFmtId="58" fontId="50" fillId="33" borderId="16" xfId="0" applyNumberFormat="1" applyFont="1" applyFill="1" applyBorder="1" applyAlignment="1">
      <alignment horizontal="center" vertical="center" wrapText="1"/>
    </xf>
    <xf numFmtId="188" fontId="0" fillId="0" borderId="15" xfId="64" applyNumberFormat="1" applyFont="1" applyFill="1" applyBorder="1" applyAlignment="1">
      <alignment horizontal="center" vertical="center" wrapText="1"/>
      <protection/>
    </xf>
    <xf numFmtId="184" fontId="50" fillId="33" borderId="15"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187" fontId="50" fillId="33" borderId="15" xfId="0" applyNumberFormat="1" applyFont="1" applyFill="1" applyBorder="1" applyAlignment="1">
      <alignment horizontal="center" vertical="center" wrapText="1"/>
    </xf>
    <xf numFmtId="183" fontId="0" fillId="0" borderId="15" xfId="65" applyNumberFormat="1" applyFont="1" applyFill="1" applyBorder="1" applyAlignment="1">
      <alignment horizontal="center" vertical="center" wrapText="1"/>
      <protection/>
    </xf>
    <xf numFmtId="0" fontId="0" fillId="0" borderId="15" xfId="64" applyNumberFormat="1" applyFont="1" applyFill="1" applyBorder="1" applyAlignment="1">
      <alignment vertical="center" wrapText="1"/>
      <protection/>
    </xf>
    <xf numFmtId="0" fontId="50" fillId="0" borderId="0" xfId="0" applyFont="1" applyAlignment="1">
      <alignment horizontal="center" vertical="center"/>
    </xf>
    <xf numFmtId="193" fontId="33" fillId="0" borderId="15" xfId="49" applyNumberFormat="1" applyFont="1" applyFill="1" applyBorder="1" applyAlignment="1" quotePrefix="1">
      <alignment horizontal="center" vertical="center" wrapText="1"/>
    </xf>
    <xf numFmtId="205" fontId="0" fillId="0" borderId="15" xfId="49" applyNumberFormat="1" applyFont="1" applyFill="1" applyBorder="1" applyAlignment="1" quotePrefix="1">
      <alignment horizontal="center" vertical="center"/>
    </xf>
    <xf numFmtId="0" fontId="33" fillId="0" borderId="16" xfId="0" applyFont="1" applyBorder="1" applyAlignment="1">
      <alignment vertical="center" wrapText="1"/>
    </xf>
    <xf numFmtId="205" fontId="50" fillId="0" borderId="15" xfId="49" applyNumberFormat="1" applyFont="1" applyFill="1" applyBorder="1" applyAlignment="1">
      <alignment horizontal="center" vertical="center" wrapText="1" shrinkToFit="1"/>
    </xf>
    <xf numFmtId="0" fontId="0" fillId="0" borderId="15" xfId="64" applyNumberFormat="1" applyFont="1" applyFill="1" applyBorder="1" applyAlignment="1">
      <alignment horizontal="left" vertical="center" wrapText="1"/>
      <protection/>
    </xf>
    <xf numFmtId="189" fontId="0" fillId="0" borderId="15" xfId="64" applyNumberFormat="1" applyFont="1" applyFill="1" applyBorder="1" applyAlignment="1">
      <alignment horizontal="center" vertical="center" wrapText="1"/>
      <protection/>
    </xf>
    <xf numFmtId="0" fontId="0" fillId="33" borderId="15" xfId="64" applyNumberFormat="1" applyFont="1" applyFill="1" applyBorder="1" applyAlignment="1">
      <alignment vertical="center" wrapText="1"/>
      <protection/>
    </xf>
    <xf numFmtId="0" fontId="0" fillId="33" borderId="15" xfId="64" applyNumberFormat="1" applyFont="1" applyFill="1" applyBorder="1" applyAlignment="1">
      <alignment horizontal="left" vertical="center" wrapText="1"/>
      <protection/>
    </xf>
    <xf numFmtId="205" fontId="0" fillId="0" borderId="15" xfId="49" applyNumberFormat="1" applyFont="1" applyFill="1" applyBorder="1" applyAlignment="1">
      <alignment horizontal="center" vertical="center" wrapText="1"/>
    </xf>
    <xf numFmtId="0" fontId="33" fillId="33" borderId="15" xfId="0" applyFont="1" applyFill="1" applyBorder="1" applyAlignment="1">
      <alignment vertical="center" wrapText="1"/>
    </xf>
    <xf numFmtId="0" fontId="33" fillId="33" borderId="16" xfId="0" applyFont="1" applyFill="1" applyBorder="1" applyAlignment="1">
      <alignment vertical="center" wrapText="1"/>
    </xf>
    <xf numFmtId="3" fontId="33" fillId="0" borderId="16" xfId="0" applyNumberFormat="1" applyFont="1" applyBorder="1" applyAlignment="1">
      <alignment horizontal="center" vertical="center" wrapText="1"/>
    </xf>
    <xf numFmtId="0" fontId="41" fillId="34" borderId="0" xfId="63" applyFont="1" applyFill="1" applyAlignment="1">
      <alignment vertical="center" wrapText="1"/>
      <protection/>
    </xf>
    <xf numFmtId="0" fontId="55" fillId="34" borderId="0" xfId="63" applyFont="1" applyFill="1" applyAlignment="1">
      <alignment vertical="center" wrapText="1"/>
      <protection/>
    </xf>
    <xf numFmtId="0" fontId="50" fillId="33" borderId="16" xfId="0" applyFont="1" applyFill="1" applyBorder="1" applyAlignment="1">
      <alignment vertical="center" wrapText="1"/>
    </xf>
    <xf numFmtId="183" fontId="0" fillId="33" borderId="15" xfId="65" applyNumberFormat="1" applyFont="1" applyFill="1" applyBorder="1" applyAlignment="1">
      <alignment horizontal="center" vertical="center" wrapText="1"/>
      <protection/>
    </xf>
    <xf numFmtId="188" fontId="0" fillId="33" borderId="15" xfId="64" applyNumberFormat="1" applyFont="1" applyFill="1" applyBorder="1" applyAlignment="1">
      <alignment horizontal="center" vertical="center" wrapText="1"/>
      <protection/>
    </xf>
    <xf numFmtId="0" fontId="50" fillId="33" borderId="15" xfId="0" applyFont="1" applyFill="1" applyBorder="1" applyAlignment="1">
      <alignment vertical="center" wrapText="1"/>
    </xf>
    <xf numFmtId="184" fontId="50" fillId="33" borderId="15" xfId="49" applyNumberFormat="1" applyFont="1" applyFill="1" applyBorder="1" applyAlignment="1">
      <alignment horizontal="center" vertical="center" wrapText="1"/>
    </xf>
    <xf numFmtId="193" fontId="50" fillId="33" borderId="16" xfId="49" applyNumberFormat="1" applyFont="1" applyFill="1" applyBorder="1" applyAlignment="1">
      <alignment horizontal="center" vertical="center" wrapText="1"/>
    </xf>
    <xf numFmtId="187" fontId="50" fillId="33" borderId="16" xfId="0" applyNumberFormat="1" applyFont="1" applyFill="1" applyBorder="1" applyAlignment="1">
      <alignment horizontal="center" vertical="center" wrapText="1"/>
    </xf>
    <xf numFmtId="0" fontId="50" fillId="33" borderId="15" xfId="63" applyFont="1" applyFill="1" applyBorder="1" applyAlignment="1">
      <alignment horizontal="center" vertical="center" wrapText="1"/>
      <protection/>
    </xf>
    <xf numFmtId="0" fontId="52" fillId="33" borderId="15" xfId="63" applyFont="1" applyFill="1" applyBorder="1" applyAlignment="1">
      <alignment horizontal="center" vertical="center" wrapText="1"/>
      <protection/>
    </xf>
    <xf numFmtId="0" fontId="50" fillId="33" borderId="19" xfId="64" applyNumberFormat="1" applyFont="1" applyFill="1" applyBorder="1" applyAlignment="1">
      <alignment horizontal="left" vertical="center" wrapText="1"/>
      <protection/>
    </xf>
    <xf numFmtId="0" fontId="55" fillId="34" borderId="0" xfId="0" applyFont="1" applyFill="1" applyAlignment="1">
      <alignment horizontal="center" vertical="center" wrapText="1"/>
    </xf>
    <xf numFmtId="183" fontId="50" fillId="33" borderId="15" xfId="64" applyNumberFormat="1" applyFont="1" applyFill="1" applyBorder="1" applyAlignment="1">
      <alignment horizontal="center" vertical="center" wrapText="1"/>
      <protection/>
    </xf>
    <xf numFmtId="0" fontId="50" fillId="33" borderId="16" xfId="0" applyFont="1" applyFill="1" applyBorder="1" applyAlignment="1">
      <alignment horizontal="center" vertical="center" wrapText="1"/>
    </xf>
    <xf numFmtId="193" fontId="50" fillId="33" borderId="15" xfId="49" applyNumberFormat="1" applyFont="1" applyFill="1" applyBorder="1" applyAlignment="1">
      <alignment horizontal="center" vertical="center" wrapText="1"/>
    </xf>
    <xf numFmtId="187" fontId="50" fillId="33" borderId="18" xfId="0" applyNumberFormat="1" applyFont="1" applyFill="1" applyBorder="1" applyAlignment="1">
      <alignment horizontal="center" vertical="center" wrapText="1"/>
    </xf>
    <xf numFmtId="0" fontId="53" fillId="0" borderId="0" xfId="0" applyFont="1" applyFill="1" applyAlignment="1">
      <alignment horizontal="center" vertical="center"/>
    </xf>
    <xf numFmtId="0" fontId="0" fillId="33" borderId="16" xfId="0" applyFill="1" applyBorder="1" applyAlignment="1">
      <alignment vertical="center" wrapText="1"/>
    </xf>
    <xf numFmtId="183" fontId="33" fillId="33" borderId="15" xfId="0" applyNumberFormat="1" applyFont="1" applyFill="1" applyBorder="1" applyAlignment="1">
      <alignment horizontal="center" vertical="center"/>
    </xf>
    <xf numFmtId="189" fontId="0" fillId="33" borderId="16" xfId="0" applyNumberFormat="1" applyFill="1" applyBorder="1" applyAlignment="1">
      <alignment horizontal="center" vertical="center"/>
    </xf>
    <xf numFmtId="0" fontId="0" fillId="33" borderId="16" xfId="0" applyFill="1" applyBorder="1" applyAlignment="1">
      <alignment horizontal="center" vertical="center"/>
    </xf>
    <xf numFmtId="184" fontId="0" fillId="33" borderId="15" xfId="49" applyNumberFormat="1" applyFont="1" applyFill="1" applyBorder="1" applyAlignment="1">
      <alignment horizontal="center" vertical="center" wrapText="1"/>
    </xf>
    <xf numFmtId="190" fontId="50" fillId="33" borderId="16" xfId="0" applyNumberFormat="1" applyFont="1" applyFill="1" applyBorder="1" applyAlignment="1" quotePrefix="1">
      <alignment horizontal="center" vertical="center" wrapText="1"/>
    </xf>
    <xf numFmtId="187" fontId="0" fillId="33" borderId="15" xfId="64" applyNumberFormat="1" applyFont="1" applyFill="1" applyBorder="1" applyAlignment="1">
      <alignment horizontal="center" vertical="center" wrapText="1" shrinkToFit="1"/>
      <protection/>
    </xf>
    <xf numFmtId="0" fontId="50" fillId="33" borderId="15" xfId="64" applyNumberFormat="1" applyFont="1" applyFill="1" applyBorder="1" applyAlignment="1">
      <alignment vertical="center" wrapText="1"/>
      <protection/>
    </xf>
    <xf numFmtId="183" fontId="50" fillId="33" borderId="15" xfId="65" applyNumberFormat="1" applyFont="1" applyFill="1" applyBorder="1" applyAlignment="1">
      <alignment horizontal="center" vertical="center" wrapText="1"/>
      <protection/>
    </xf>
    <xf numFmtId="189" fontId="50" fillId="33" borderId="15" xfId="64" applyNumberFormat="1" applyFont="1" applyFill="1" applyBorder="1" applyAlignment="1">
      <alignment horizontal="center" vertical="center" wrapText="1"/>
      <protection/>
    </xf>
    <xf numFmtId="190" fontId="50" fillId="33" borderId="15" xfId="0" applyNumberFormat="1" applyFont="1" applyFill="1" applyBorder="1" applyAlignment="1">
      <alignment horizontal="center" vertical="center" wrapText="1"/>
    </xf>
    <xf numFmtId="184" fontId="33" fillId="33" borderId="16" xfId="0" applyNumberFormat="1" applyFont="1" applyFill="1" applyBorder="1" applyAlignment="1">
      <alignment horizontal="center" vertical="center"/>
    </xf>
    <xf numFmtId="187" fontId="50" fillId="33" borderId="0" xfId="0" applyNumberFormat="1" applyFont="1" applyFill="1" applyBorder="1" applyAlignment="1">
      <alignment horizontal="center" vertical="center" wrapText="1"/>
    </xf>
    <xf numFmtId="189" fontId="0" fillId="33" borderId="16" xfId="0" applyNumberFormat="1" applyFont="1" applyFill="1" applyBorder="1" applyAlignment="1">
      <alignment horizontal="center" vertical="center"/>
    </xf>
    <xf numFmtId="184" fontId="0" fillId="33" borderId="16" xfId="49" applyNumberFormat="1" applyFont="1" applyFill="1" applyBorder="1" applyAlignment="1">
      <alignment horizontal="center" vertical="center" wrapText="1"/>
    </xf>
    <xf numFmtId="0" fontId="50" fillId="33" borderId="20" xfId="0" applyFont="1" applyFill="1" applyBorder="1" applyAlignment="1">
      <alignment horizontal="left" vertical="center" wrapText="1"/>
    </xf>
    <xf numFmtId="189" fontId="0" fillId="33" borderId="15" xfId="64" applyNumberFormat="1" applyFont="1" applyFill="1" applyBorder="1" applyAlignment="1" quotePrefix="1">
      <alignment horizontal="center" vertical="center" wrapText="1"/>
      <protection/>
    </xf>
    <xf numFmtId="190" fontId="50" fillId="33" borderId="16" xfId="0" applyNumberFormat="1" applyFont="1" applyFill="1" applyBorder="1" applyAlignment="1">
      <alignment horizontal="center" vertical="center" wrapText="1"/>
    </xf>
    <xf numFmtId="184" fontId="0" fillId="33" borderId="15" xfId="49" applyNumberFormat="1" applyFont="1" applyFill="1" applyBorder="1" applyAlignment="1">
      <alignment horizontal="center" vertical="center" wrapText="1"/>
    </xf>
    <xf numFmtId="189" fontId="0" fillId="33" borderId="15" xfId="64" applyNumberFormat="1" applyFont="1" applyFill="1" applyBorder="1" applyAlignment="1">
      <alignment horizontal="center" vertical="center" wrapText="1"/>
      <protection/>
    </xf>
    <xf numFmtId="189" fontId="33" fillId="0" borderId="15" xfId="0" applyNumberFormat="1" applyFont="1" applyFill="1" applyBorder="1" applyAlignment="1">
      <alignment horizontal="center" vertical="center" wrapText="1"/>
    </xf>
    <xf numFmtId="189" fontId="33" fillId="0" borderId="16" xfId="0" applyNumberFormat="1" applyFont="1" applyFill="1" applyBorder="1" applyAlignment="1">
      <alignment horizontal="center" vertical="center" wrapText="1"/>
    </xf>
    <xf numFmtId="189" fontId="50" fillId="0" borderId="15" xfId="0" applyNumberFormat="1" applyFont="1" applyBorder="1" applyAlignment="1">
      <alignment horizontal="center" vertical="center" wrapText="1"/>
    </xf>
    <xf numFmtId="189" fontId="50" fillId="0" borderId="15" xfId="64" applyNumberFormat="1" applyFont="1" applyFill="1" applyBorder="1" applyAlignment="1">
      <alignment horizontal="center" vertical="center" wrapText="1"/>
      <protection/>
    </xf>
    <xf numFmtId="189" fontId="50" fillId="0" borderId="16" xfId="0" applyNumberFormat="1" applyFont="1" applyFill="1" applyBorder="1" applyAlignment="1">
      <alignment horizontal="center" vertical="center" wrapText="1"/>
    </xf>
    <xf numFmtId="184" fontId="0" fillId="0" borderId="15" xfId="65" applyNumberFormat="1" applyFont="1" applyFill="1" applyBorder="1" applyAlignment="1">
      <alignment horizontal="center" vertical="center" wrapText="1"/>
      <protection/>
    </xf>
    <xf numFmtId="184" fontId="0" fillId="0" borderId="15" xfId="49" applyNumberFormat="1" applyFont="1" applyFill="1" applyBorder="1" applyAlignment="1">
      <alignment horizontal="center" vertical="center"/>
    </xf>
    <xf numFmtId="184" fontId="0" fillId="0" borderId="15" xfId="49" applyNumberFormat="1" applyFont="1" applyFill="1" applyBorder="1" applyAlignment="1" quotePrefix="1">
      <alignment horizontal="center" vertical="center"/>
    </xf>
    <xf numFmtId="0" fontId="50" fillId="34" borderId="0" xfId="63" applyFont="1" applyFill="1" applyAlignment="1">
      <alignment vertical="center" wrapText="1"/>
      <protection/>
    </xf>
    <xf numFmtId="183" fontId="33" fillId="0" borderId="16"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0" fontId="0" fillId="33" borderId="16" xfId="0" applyFill="1" applyBorder="1" applyAlignment="1">
      <alignment horizontal="center" vertical="center" wrapText="1"/>
    </xf>
    <xf numFmtId="184" fontId="0" fillId="33" borderId="15" xfId="49" applyNumberFormat="1" applyFont="1" applyFill="1" applyBorder="1" applyAlignment="1">
      <alignment horizontal="left" vertical="center" wrapText="1"/>
    </xf>
    <xf numFmtId="190" fontId="50" fillId="33" borderId="15" xfId="0" applyNumberFormat="1" applyFont="1" applyFill="1" applyBorder="1" applyAlignment="1">
      <alignment horizontal="left" vertical="center" wrapText="1"/>
    </xf>
    <xf numFmtId="0" fontId="0" fillId="33" borderId="15" xfId="64" applyNumberFormat="1" applyFont="1" applyFill="1" applyBorder="1" applyAlignment="1">
      <alignment vertical="center" wrapText="1"/>
      <protection/>
    </xf>
    <xf numFmtId="184" fontId="0" fillId="33" borderId="16" xfId="49" applyNumberFormat="1" applyFont="1" applyFill="1" applyBorder="1" applyAlignment="1">
      <alignment horizontal="left" vertical="center" wrapText="1"/>
    </xf>
    <xf numFmtId="184" fontId="50" fillId="0" borderId="16" xfId="49" applyNumberFormat="1" applyFont="1" applyFill="1" applyBorder="1" applyAlignment="1">
      <alignment horizontal="left" vertical="center" wrapText="1" shrinkToFit="1"/>
    </xf>
    <xf numFmtId="184" fontId="50" fillId="0" borderId="0" xfId="49" applyNumberFormat="1" applyFont="1" applyFill="1" applyBorder="1" applyAlignment="1">
      <alignment horizontal="left" vertical="center" wrapText="1" shrinkToFit="1"/>
    </xf>
    <xf numFmtId="187" fontId="0" fillId="33" borderId="15" xfId="64" applyNumberFormat="1" applyFont="1" applyFill="1" applyBorder="1" applyAlignment="1">
      <alignment horizontal="center" vertical="center" wrapText="1" shrinkToFit="1"/>
      <protection/>
    </xf>
    <xf numFmtId="184" fontId="0" fillId="33" borderId="16" xfId="49" applyNumberFormat="1" applyFont="1" applyFill="1" applyBorder="1" applyAlignment="1">
      <alignment horizontal="left" vertical="center" wrapText="1"/>
    </xf>
    <xf numFmtId="193" fontId="50" fillId="33" borderId="15" xfId="49" applyNumberFormat="1" applyFont="1" applyFill="1" applyBorder="1" applyAlignment="1">
      <alignment horizontal="left" vertical="center" wrapText="1"/>
    </xf>
    <xf numFmtId="0" fontId="4" fillId="34" borderId="0" xfId="64" applyNumberFormat="1" applyFont="1" applyFill="1" applyBorder="1" applyAlignment="1">
      <alignment horizontal="left" vertical="center" wrapText="1"/>
      <protection/>
    </xf>
    <xf numFmtId="0" fontId="0" fillId="33" borderId="15" xfId="0" applyFill="1" applyBorder="1" applyAlignment="1">
      <alignment vertical="center" wrapText="1"/>
    </xf>
    <xf numFmtId="182" fontId="50" fillId="33" borderId="15" xfId="0" applyNumberFormat="1" applyFont="1" applyFill="1" applyBorder="1" applyAlignment="1">
      <alignment horizontal="center" vertical="center" wrapText="1"/>
    </xf>
    <xf numFmtId="0" fontId="0" fillId="33" borderId="15" xfId="64" applyNumberFormat="1" applyFont="1" applyFill="1" applyBorder="1" applyAlignment="1">
      <alignment vertical="center" wrapText="1"/>
      <protection/>
    </xf>
    <xf numFmtId="182" fontId="50" fillId="33" borderId="0" xfId="0" applyNumberFormat="1" applyFont="1" applyFill="1" applyBorder="1" applyAlignment="1">
      <alignment horizontal="center" vertical="center" wrapText="1"/>
    </xf>
    <xf numFmtId="182" fontId="50" fillId="0" borderId="15" xfId="0" applyNumberFormat="1" applyFont="1" applyFill="1" applyBorder="1" applyAlignment="1">
      <alignment horizontal="center" vertical="center" wrapText="1"/>
    </xf>
    <xf numFmtId="182" fontId="50" fillId="33" borderId="16" xfId="0" applyNumberFormat="1" applyFont="1" applyFill="1" applyBorder="1" applyAlignment="1">
      <alignment horizontal="center" vertical="center" wrapText="1"/>
    </xf>
    <xf numFmtId="0" fontId="0" fillId="33" borderId="15" xfId="64" applyNumberFormat="1" applyFont="1" applyFill="1" applyBorder="1" applyAlignment="1">
      <alignment vertical="center" wrapText="1"/>
      <protection/>
    </xf>
    <xf numFmtId="182" fontId="50" fillId="0" borderId="18" xfId="0" applyNumberFormat="1" applyFont="1" applyFill="1" applyBorder="1" applyAlignment="1">
      <alignment horizontal="center" vertical="center" wrapText="1"/>
    </xf>
    <xf numFmtId="0" fontId="50" fillId="0" borderId="15" xfId="0" applyFont="1" applyBorder="1" applyAlignment="1">
      <alignment horizontal="center" vertical="center"/>
    </xf>
    <xf numFmtId="0" fontId="50" fillId="0" borderId="15" xfId="0" applyNumberFormat="1" applyFont="1" applyFill="1" applyBorder="1" applyAlignment="1">
      <alignment horizontal="center" vertical="center"/>
    </xf>
    <xf numFmtId="183" fontId="50" fillId="0" borderId="15" xfId="0" applyNumberFormat="1" applyFont="1" applyBorder="1" applyAlignment="1">
      <alignment horizontal="center" vertical="center"/>
    </xf>
    <xf numFmtId="0" fontId="50" fillId="0" borderId="15" xfId="0" applyFont="1" applyBorder="1" applyAlignment="1">
      <alignment horizontal="left" vertical="center"/>
    </xf>
    <xf numFmtId="0" fontId="50" fillId="0" borderId="15" xfId="0" applyFont="1" applyBorder="1" applyAlignment="1">
      <alignment horizontal="left" vertical="center" wrapText="1"/>
    </xf>
    <xf numFmtId="190" fontId="33" fillId="0" borderId="15" xfId="49" applyNumberFormat="1" applyFont="1" applyBorder="1" applyAlignment="1">
      <alignment horizontal="center" vertical="center"/>
    </xf>
    <xf numFmtId="0" fontId="51" fillId="0" borderId="0" xfId="0" applyFont="1" applyAlignment="1">
      <alignment horizontal="center" vertical="center"/>
    </xf>
    <xf numFmtId="193" fontId="33" fillId="0" borderId="15" xfId="49" applyNumberFormat="1" applyFont="1" applyFill="1" applyBorder="1" applyAlignment="1">
      <alignment horizontal="left" vertical="center" wrapText="1"/>
    </xf>
    <xf numFmtId="184" fontId="50" fillId="33" borderId="15" xfId="0" applyNumberFormat="1" applyFont="1" applyFill="1" applyBorder="1" applyAlignment="1" quotePrefix="1">
      <alignment horizontal="center" vertical="center" wrapText="1"/>
    </xf>
    <xf numFmtId="184" fontId="33" fillId="33" borderId="16" xfId="0" applyNumberFormat="1" applyFont="1" applyFill="1" applyBorder="1" applyAlignment="1" quotePrefix="1">
      <alignment horizontal="center" vertical="center"/>
    </xf>
    <xf numFmtId="187" fontId="0" fillId="33" borderId="15" xfId="64" applyNumberFormat="1" applyFont="1" applyFill="1" applyBorder="1" applyAlignment="1">
      <alignment horizontal="center" vertical="center" wrapText="1" shrinkToFit="1"/>
      <protection/>
    </xf>
    <xf numFmtId="184" fontId="0" fillId="33" borderId="16" xfId="49" applyNumberFormat="1" applyFont="1" applyFill="1" applyBorder="1" applyAlignment="1">
      <alignment horizontal="left" vertical="center" wrapText="1"/>
    </xf>
    <xf numFmtId="184" fontId="0" fillId="33" borderId="16" xfId="49" applyNumberFormat="1" applyFont="1" applyFill="1" applyBorder="1" applyAlignment="1">
      <alignment horizontal="center" vertical="center" wrapText="1"/>
    </xf>
    <xf numFmtId="193" fontId="33" fillId="0" borderId="16" xfId="49" applyNumberFormat="1" applyFont="1" applyFill="1" applyBorder="1" applyAlignment="1" quotePrefix="1">
      <alignment horizontal="center" vertical="center" wrapText="1"/>
    </xf>
    <xf numFmtId="0" fontId="0" fillId="33" borderId="15" xfId="64" applyNumberFormat="1" applyFont="1" applyFill="1" applyBorder="1" applyAlignment="1">
      <alignment vertical="center" wrapText="1"/>
      <protection/>
    </xf>
    <xf numFmtId="190" fontId="33" fillId="0" borderId="15" xfId="49" applyNumberFormat="1" applyFont="1" applyBorder="1" applyAlignment="1" quotePrefix="1">
      <alignment horizontal="center" vertical="center"/>
    </xf>
    <xf numFmtId="0" fontId="50" fillId="0" borderId="0" xfId="0" applyFont="1" applyAlignment="1">
      <alignment vertical="center" wrapText="1"/>
    </xf>
    <xf numFmtId="0" fontId="50" fillId="0" borderId="14"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center" vertical="center"/>
    </xf>
    <xf numFmtId="0" fontId="50" fillId="0" borderId="13" xfId="0" applyFont="1" applyBorder="1" applyAlignment="1">
      <alignment horizontal="center" vertical="center" wrapText="1"/>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0" fontId="56" fillId="0" borderId="15" xfId="64" applyNumberFormat="1" applyFont="1" applyFill="1" applyBorder="1" applyAlignment="1">
      <alignment vertical="center" wrapText="1"/>
      <protection/>
    </xf>
    <xf numFmtId="0" fontId="55" fillId="0" borderId="0" xfId="63" applyFont="1" applyFill="1" applyAlignment="1">
      <alignment vertical="center" wrapText="1"/>
      <protection/>
    </xf>
    <xf numFmtId="0" fontId="50" fillId="0" borderId="16" xfId="0" applyFont="1" applyBorder="1" applyAlignment="1">
      <alignment vertical="center" wrapText="1"/>
    </xf>
    <xf numFmtId="205" fontId="50" fillId="0" borderId="16" xfId="0" applyNumberFormat="1" applyFont="1" applyBorder="1" applyAlignment="1">
      <alignment horizontal="center" vertical="center" wrapText="1"/>
    </xf>
    <xf numFmtId="0" fontId="50" fillId="0" borderId="15" xfId="64" applyNumberFormat="1" applyFont="1" applyFill="1" applyBorder="1" applyAlignment="1">
      <alignment horizontal="left" vertical="center" wrapText="1"/>
      <protection/>
    </xf>
    <xf numFmtId="0" fontId="50" fillId="0" borderId="15" xfId="64" applyNumberFormat="1" applyFont="1" applyFill="1" applyBorder="1" applyAlignment="1">
      <alignment vertical="center" wrapText="1"/>
      <protection/>
    </xf>
    <xf numFmtId="183" fontId="50" fillId="0" borderId="15" xfId="65" applyNumberFormat="1" applyFont="1" applyFill="1" applyBorder="1" applyAlignment="1">
      <alignment horizontal="center" vertical="center" wrapText="1"/>
      <protection/>
    </xf>
    <xf numFmtId="188" fontId="50" fillId="0" borderId="15" xfId="64" applyNumberFormat="1" applyFont="1" applyFill="1" applyBorder="1" applyAlignment="1">
      <alignment horizontal="center" vertical="center" wrapText="1"/>
      <protection/>
    </xf>
    <xf numFmtId="190" fontId="50" fillId="0" borderId="15" xfId="0" applyNumberFormat="1" applyFont="1" applyFill="1" applyBorder="1" applyAlignment="1">
      <alignment horizontal="center" vertical="center"/>
    </xf>
    <xf numFmtId="205" fontId="50" fillId="0" borderId="15" xfId="49" applyNumberFormat="1" applyFont="1" applyFill="1" applyBorder="1" applyAlignment="1">
      <alignment horizontal="center" vertical="center" wrapText="1"/>
    </xf>
    <xf numFmtId="187" fontId="50" fillId="0" borderId="15" xfId="64" applyNumberFormat="1" applyFont="1" applyFill="1" applyBorder="1" applyAlignment="1">
      <alignment horizontal="center" vertical="center" wrapText="1" shrinkToFit="1"/>
      <protection/>
    </xf>
    <xf numFmtId="38" fontId="50" fillId="0" borderId="15" xfId="49" applyFont="1" applyFill="1" applyBorder="1" applyAlignment="1">
      <alignment horizontal="center" vertical="center" wrapText="1"/>
    </xf>
    <xf numFmtId="0" fontId="52" fillId="0" borderId="15" xfId="63" applyFont="1" applyFill="1" applyBorder="1" applyAlignment="1">
      <alignment vertical="center" wrapText="1"/>
      <protection/>
    </xf>
    <xf numFmtId="58" fontId="52" fillId="0" borderId="15" xfId="63" applyNumberFormat="1" applyFont="1" applyFill="1" applyBorder="1" applyAlignment="1">
      <alignment horizontal="left" vertical="center" wrapText="1"/>
      <protection/>
    </xf>
    <xf numFmtId="189" fontId="52" fillId="0" borderId="15" xfId="63" applyNumberFormat="1" applyFont="1" applyFill="1" applyBorder="1" applyAlignment="1">
      <alignment horizontal="center" vertical="center" wrapText="1"/>
      <protection/>
    </xf>
    <xf numFmtId="0" fontId="5" fillId="0" borderId="15" xfId="0" applyFont="1" applyFill="1" applyBorder="1" applyAlignment="1">
      <alignment horizontal="left" vertical="center" wrapText="1"/>
    </xf>
    <xf numFmtId="0" fontId="6" fillId="0" borderId="15" xfId="0" applyFont="1" applyFill="1" applyBorder="1" applyAlignment="1">
      <alignment vertical="center" wrapText="1"/>
    </xf>
    <xf numFmtId="58" fontId="5" fillId="0" borderId="15" xfId="63" applyNumberFormat="1" applyFont="1" applyFill="1" applyBorder="1" applyAlignment="1">
      <alignment horizontal="center" vertical="center" wrapText="1"/>
      <protection/>
    </xf>
    <xf numFmtId="58" fontId="5" fillId="0" borderId="15" xfId="63" applyNumberFormat="1" applyFont="1" applyFill="1" applyBorder="1" applyAlignment="1">
      <alignment horizontal="left" vertical="center" wrapText="1"/>
      <protection/>
    </xf>
    <xf numFmtId="190" fontId="5" fillId="0" borderId="15" xfId="0" applyNumberFormat="1" applyFont="1" applyFill="1" applyBorder="1" applyAlignment="1">
      <alignment horizontal="center" vertical="center" wrapText="1"/>
    </xf>
    <xf numFmtId="190" fontId="5" fillId="0" borderId="15" xfId="0" applyNumberFormat="1" applyFont="1" applyFill="1" applyBorder="1" applyAlignment="1">
      <alignment horizontal="center" vertical="center"/>
    </xf>
    <xf numFmtId="187" fontId="5" fillId="0" borderId="15" xfId="63" applyNumberFormat="1" applyFont="1" applyFill="1" applyBorder="1" applyAlignment="1">
      <alignment horizontal="center" vertical="center" wrapText="1"/>
      <protection/>
    </xf>
    <xf numFmtId="0" fontId="5" fillId="0" borderId="19" xfId="63" applyFont="1" applyFill="1" applyBorder="1" applyAlignment="1">
      <alignment vertical="center" wrapText="1"/>
      <protection/>
    </xf>
    <xf numFmtId="0" fontId="5" fillId="0" borderId="15" xfId="64" applyNumberFormat="1" applyFont="1" applyFill="1" applyBorder="1" applyAlignment="1">
      <alignment vertical="center" wrapText="1"/>
      <protection/>
    </xf>
    <xf numFmtId="0" fontId="5" fillId="0" borderId="15" xfId="63" applyFont="1" applyFill="1" applyBorder="1" applyAlignment="1">
      <alignment vertical="center" wrapText="1"/>
      <protection/>
    </xf>
    <xf numFmtId="0" fontId="51" fillId="0" borderId="0" xfId="0" applyFont="1" applyFill="1" applyAlignment="1">
      <alignment vertical="center"/>
    </xf>
    <xf numFmtId="0" fontId="51" fillId="0" borderId="0" xfId="0" applyFont="1" applyFill="1" applyAlignment="1">
      <alignment horizontal="center" vertical="center"/>
    </xf>
    <xf numFmtId="0" fontId="0" fillId="0" borderId="15" xfId="64" applyNumberFormat="1" applyFont="1" applyFill="1" applyBorder="1" applyAlignment="1">
      <alignment horizontal="left" vertical="center" wrapText="1"/>
      <protection/>
    </xf>
    <xf numFmtId="183" fontId="0" fillId="0" borderId="15" xfId="65" applyNumberFormat="1" applyFont="1" applyFill="1" applyBorder="1" applyAlignment="1">
      <alignment horizontal="center" vertical="center" wrapText="1"/>
      <protection/>
    </xf>
    <xf numFmtId="0" fontId="0" fillId="0" borderId="15" xfId="64" applyNumberFormat="1" applyFont="1" applyFill="1" applyBorder="1" applyAlignment="1">
      <alignment horizontal="center" vertical="center" wrapText="1"/>
      <protection/>
    </xf>
    <xf numFmtId="38" fontId="0" fillId="0" borderId="15" xfId="49" applyFont="1" applyFill="1" applyBorder="1" applyAlignment="1">
      <alignment horizontal="center" vertical="center" wrapText="1"/>
    </xf>
    <xf numFmtId="193" fontId="0" fillId="0" borderId="15" xfId="49" applyNumberFormat="1" applyFont="1" applyFill="1" applyBorder="1" applyAlignment="1">
      <alignment horizontal="center" vertical="center"/>
    </xf>
    <xf numFmtId="38" fontId="0" fillId="0" borderId="15" xfId="49" applyFont="1" applyFill="1" applyBorder="1" applyAlignment="1">
      <alignment horizontal="center" vertical="center" wrapText="1"/>
    </xf>
    <xf numFmtId="0" fontId="7" fillId="0" borderId="15" xfId="64" applyNumberFormat="1" applyFont="1" applyFill="1" applyBorder="1" applyAlignment="1">
      <alignment vertical="center" wrapText="1"/>
      <protection/>
    </xf>
    <xf numFmtId="0" fontId="5" fillId="0" borderId="0" xfId="0" applyFont="1" applyFill="1" applyBorder="1" applyAlignment="1">
      <alignment horizontal="center" vertical="center" wrapText="1"/>
    </xf>
    <xf numFmtId="183" fontId="33" fillId="0" borderId="15" xfId="0" applyNumberFormat="1" applyFont="1" applyFill="1" applyBorder="1" applyAlignment="1">
      <alignment horizontal="center" vertical="center" wrapText="1"/>
    </xf>
    <xf numFmtId="0" fontId="0" fillId="0" borderId="15" xfId="0" applyFont="1" applyFill="1" applyBorder="1" applyAlignment="1">
      <alignment vertical="center" wrapText="1"/>
    </xf>
    <xf numFmtId="181" fontId="50" fillId="0" borderId="15" xfId="49" applyNumberFormat="1" applyFont="1" applyFill="1" applyBorder="1" applyAlignment="1">
      <alignment horizontal="left" vertical="center" wrapText="1" shrinkToFit="1"/>
    </xf>
    <xf numFmtId="181" fontId="33" fillId="0" borderId="15" xfId="49" applyNumberFormat="1" applyFont="1" applyFill="1" applyBorder="1" applyAlignment="1">
      <alignment horizontal="center" vertical="center" wrapText="1"/>
    </xf>
    <xf numFmtId="0" fontId="50" fillId="0" borderId="15" xfId="0" applyFont="1" applyFill="1" applyBorder="1" applyAlignment="1">
      <alignment horizontal="center" vertical="center"/>
    </xf>
    <xf numFmtId="9" fontId="50" fillId="0" borderId="16" xfId="0" applyNumberFormat="1" applyFont="1" applyFill="1" applyBorder="1" applyAlignment="1">
      <alignment horizontal="center" vertical="center" wrapText="1"/>
    </xf>
    <xf numFmtId="0" fontId="52" fillId="0" borderId="0" xfId="63" applyFont="1" applyFill="1" applyAlignment="1">
      <alignment horizontal="center" vertical="center" wrapText="1"/>
      <protection/>
    </xf>
    <xf numFmtId="187" fontId="50" fillId="0" borderId="0" xfId="0" applyNumberFormat="1" applyFont="1" applyFill="1" applyAlignment="1">
      <alignment horizontal="center" vertical="center"/>
    </xf>
    <xf numFmtId="0" fontId="53" fillId="0" borderId="0" xfId="0" applyFont="1" applyFill="1" applyAlignment="1">
      <alignment horizontal="left" vertical="center"/>
    </xf>
    <xf numFmtId="187" fontId="53" fillId="0" borderId="0" xfId="0" applyNumberFormat="1" applyFont="1" applyFill="1" applyAlignment="1">
      <alignment horizontal="center" vertical="center"/>
    </xf>
    <xf numFmtId="0" fontId="51" fillId="0" borderId="0" xfId="0" applyFont="1" applyAlignment="1">
      <alignment vertical="center"/>
    </xf>
    <xf numFmtId="0" fontId="50" fillId="0" borderId="15" xfId="64" applyNumberFormat="1" applyFont="1" applyFill="1" applyBorder="1" applyAlignment="1">
      <alignment horizontal="center" vertical="center" wrapText="1"/>
      <protection/>
    </xf>
    <xf numFmtId="0" fontId="0" fillId="33" borderId="15" xfId="64" applyNumberFormat="1" applyFont="1" applyFill="1" applyBorder="1" applyAlignment="1">
      <alignment vertical="center" wrapText="1"/>
      <protection/>
    </xf>
    <xf numFmtId="0" fontId="50" fillId="0" borderId="15" xfId="0" applyNumberFormat="1" applyFont="1" applyFill="1" applyBorder="1" applyAlignment="1">
      <alignment vertical="center"/>
    </xf>
    <xf numFmtId="0" fontId="50" fillId="0" borderId="15" xfId="0" applyNumberFormat="1" applyFont="1" applyFill="1" applyBorder="1" applyAlignment="1">
      <alignment vertical="center" wrapText="1"/>
    </xf>
    <xf numFmtId="0" fontId="50" fillId="0" borderId="21" xfId="0" applyFont="1" applyBorder="1" applyAlignment="1">
      <alignment horizontal="justify" vertical="center" wrapText="1"/>
    </xf>
    <xf numFmtId="0" fontId="50" fillId="0" borderId="22" xfId="0" applyFont="1" applyBorder="1" applyAlignment="1">
      <alignment horizontal="justify"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justify" vertical="center" wrapText="1"/>
    </xf>
    <xf numFmtId="0" fontId="50" fillId="0" borderId="33" xfId="0" applyFont="1" applyBorder="1" applyAlignment="1">
      <alignment horizontal="left" vertical="center" shrinkToFit="1"/>
    </xf>
    <xf numFmtId="0" fontId="50" fillId="0" borderId="34" xfId="0" applyFont="1" applyBorder="1" applyAlignment="1">
      <alignment horizontal="justify" vertical="center" wrapText="1"/>
    </xf>
    <xf numFmtId="0" fontId="50" fillId="0" borderId="14" xfId="0" applyFont="1" applyBorder="1" applyAlignment="1">
      <alignment horizontal="justify" vertical="center" wrapText="1"/>
    </xf>
    <xf numFmtId="0" fontId="50" fillId="0" borderId="35"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left" vertical="center"/>
    </xf>
    <xf numFmtId="0" fontId="50" fillId="0" borderId="0" xfId="0" applyFont="1" applyAlignment="1">
      <alignment horizontal="center" vertical="center"/>
    </xf>
    <xf numFmtId="0" fontId="50" fillId="0" borderId="11" xfId="0" applyFont="1" applyBorder="1" applyAlignment="1">
      <alignment horizontal="left" vertical="center"/>
    </xf>
    <xf numFmtId="0" fontId="50" fillId="0" borderId="11" xfId="0" applyFont="1" applyBorder="1" applyAlignment="1">
      <alignment horizontal="right" vertical="center"/>
    </xf>
    <xf numFmtId="0" fontId="50" fillId="0" borderId="36"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37" xfId="0" applyFont="1" applyBorder="1" applyAlignment="1">
      <alignment horizontal="center" vertical="center" wrapText="1"/>
    </xf>
    <xf numFmtId="0" fontId="53" fillId="0" borderId="0" xfId="0" applyFont="1" applyAlignment="1">
      <alignment vertical="center"/>
    </xf>
    <xf numFmtId="0" fontId="50" fillId="0" borderId="38" xfId="0" applyFont="1" applyBorder="1" applyAlignment="1">
      <alignment horizontal="right" vertical="center"/>
    </xf>
    <xf numFmtId="0" fontId="50"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0" fillId="0" borderId="0" xfId="0" applyFont="1" applyFill="1" applyAlignment="1">
      <alignment horizontal="center" vertical="center"/>
    </xf>
    <xf numFmtId="0" fontId="53" fillId="0" borderId="0" xfId="0" applyFont="1" applyFill="1" applyAlignment="1">
      <alignment vertical="center"/>
    </xf>
    <xf numFmtId="0" fontId="50" fillId="0" borderId="38" xfId="0" applyFont="1" applyFill="1" applyBorder="1" applyAlignment="1">
      <alignment horizontal="right" vertical="center"/>
    </xf>
    <xf numFmtId="0" fontId="51" fillId="0" borderId="38" xfId="0" applyFont="1" applyBorder="1" applyAlignment="1">
      <alignment horizontal="right" vertical="center"/>
    </xf>
    <xf numFmtId="0" fontId="57" fillId="0" borderId="0" xfId="0" applyFont="1" applyAlignment="1">
      <alignment horizontal="center" vertical="center"/>
    </xf>
    <xf numFmtId="0" fontId="53" fillId="0" borderId="0" xfId="0" applyFont="1" applyBorder="1" applyAlignment="1">
      <alignment horizontal="left" vertical="center"/>
    </xf>
    <xf numFmtId="0" fontId="51" fillId="0" borderId="38" xfId="0" applyFont="1" applyFill="1" applyBorder="1" applyAlignment="1">
      <alignment horizontal="right" vertical="center"/>
    </xf>
    <xf numFmtId="0" fontId="53" fillId="0" borderId="0" xfId="0" applyFont="1" applyFill="1" applyAlignment="1">
      <alignment horizontal="center" vertical="center"/>
    </xf>
    <xf numFmtId="0" fontId="50"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3" fillId="0" borderId="0" xfId="0" applyFont="1" applyFill="1" applyAlignment="1">
      <alignment vertical="center" wrapText="1"/>
    </xf>
    <xf numFmtId="0" fontId="51" fillId="0" borderId="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5</xdr:row>
      <xdr:rowOff>276225</xdr:rowOff>
    </xdr:from>
    <xdr:to>
      <xdr:col>6</xdr:col>
      <xdr:colOff>971550</xdr:colOff>
      <xdr:row>5</xdr:row>
      <xdr:rowOff>895350</xdr:rowOff>
    </xdr:to>
    <xdr:sp>
      <xdr:nvSpPr>
        <xdr:cNvPr id="1" name="フローチャート: 処理 1"/>
        <xdr:cNvSpPr>
          <a:spLocks/>
        </xdr:cNvSpPr>
      </xdr:nvSpPr>
      <xdr:spPr>
        <a:xfrm>
          <a:off x="2933700" y="1657350"/>
          <a:ext cx="7496175"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21</xdr:row>
      <xdr:rowOff>123825</xdr:rowOff>
    </xdr:from>
    <xdr:to>
      <xdr:col>11</xdr:col>
      <xdr:colOff>400050</xdr:colOff>
      <xdr:row>25</xdr:row>
      <xdr:rowOff>57150</xdr:rowOff>
    </xdr:to>
    <xdr:sp>
      <xdr:nvSpPr>
        <xdr:cNvPr id="1" name="フローチャート: 処理 1"/>
        <xdr:cNvSpPr>
          <a:spLocks/>
        </xdr:cNvSpPr>
      </xdr:nvSpPr>
      <xdr:spPr>
        <a:xfrm>
          <a:off x="5791200" y="5734050"/>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twoCellAnchor>
    <xdr:from>
      <xdr:col>1</xdr:col>
      <xdr:colOff>733425</xdr:colOff>
      <xdr:row>5</xdr:row>
      <xdr:rowOff>266700</xdr:rowOff>
    </xdr:from>
    <xdr:to>
      <xdr:col>6</xdr:col>
      <xdr:colOff>828675</xdr:colOff>
      <xdr:row>5</xdr:row>
      <xdr:rowOff>809625</xdr:rowOff>
    </xdr:to>
    <xdr:sp>
      <xdr:nvSpPr>
        <xdr:cNvPr id="2" name="フローチャート: 処理 2"/>
        <xdr:cNvSpPr>
          <a:spLocks/>
        </xdr:cNvSpPr>
      </xdr:nvSpPr>
      <xdr:spPr>
        <a:xfrm>
          <a:off x="2686050" y="1647825"/>
          <a:ext cx="7496175" cy="5429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imaid\AppData\Local\Microsoft\Windows\INetCache\Content.Outlook\GD4F9DJY\&#12304;&#27178;&#27996;&#12305;&#31532;3&#22238;&#12304;&#21029;&#35352;&#27096;&#24335;&#65297;&#65374;&#65302;&#12305;&#22865;&#32004;&#19968;&#27396;&#34920;&#26412;&#20307;%20(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平成30年10月1日～平成30年12月31日）</v>
          </cell>
        </row>
      </sheetData>
      <sheetData sheetId="2">
        <row r="3">
          <cell r="F3" t="str">
            <v>（審議対象期間　平成30年10月1日～平成30年12月31日）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zoomScalePageLayoutView="0" workbookViewId="0" topLeftCell="A1">
      <selection activeCell="F1" sqref="F1"/>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54" t="s">
        <v>32</v>
      </c>
      <c r="B1" s="254"/>
    </row>
    <row r="2" spans="1:9" ht="24" customHeight="1">
      <c r="A2" s="255" t="s">
        <v>47</v>
      </c>
      <c r="B2" s="255"/>
      <c r="C2" s="255"/>
      <c r="D2" s="255"/>
      <c r="E2" s="255"/>
      <c r="F2" s="255"/>
      <c r="G2" s="255"/>
      <c r="H2" s="255"/>
      <c r="I2" s="255"/>
    </row>
    <row r="3" spans="1:9" ht="24" customHeight="1" thickBot="1">
      <c r="A3" s="256" t="s">
        <v>52</v>
      </c>
      <c r="B3" s="256"/>
      <c r="F3" s="257" t="s">
        <v>73</v>
      </c>
      <c r="G3" s="257"/>
      <c r="H3" s="257"/>
      <c r="I3" s="257"/>
    </row>
    <row r="4" spans="1:9" ht="28.5" customHeight="1" thickBot="1">
      <c r="A4" s="258" t="s">
        <v>48</v>
      </c>
      <c r="B4" s="259"/>
      <c r="C4" s="258" t="s">
        <v>49</v>
      </c>
      <c r="D4" s="260"/>
      <c r="E4" s="259"/>
      <c r="F4" s="258" t="s">
        <v>34</v>
      </c>
      <c r="G4" s="260"/>
      <c r="H4" s="259"/>
      <c r="I4" s="24" t="s">
        <v>35</v>
      </c>
    </row>
    <row r="5" spans="1:9" ht="24" customHeight="1">
      <c r="A5" s="250" t="s">
        <v>36</v>
      </c>
      <c r="B5" s="251"/>
      <c r="C5" s="27">
        <f>C7+C8+C9+C10</f>
        <v>42</v>
      </c>
      <c r="D5" s="1"/>
      <c r="E5" s="2" t="s">
        <v>50</v>
      </c>
      <c r="F5" s="27">
        <f>F7+F8+OLE_LINK1+F10</f>
        <v>16</v>
      </c>
      <c r="G5" s="1"/>
      <c r="H5" s="2" t="s">
        <v>50</v>
      </c>
      <c r="I5" s="248"/>
    </row>
    <row r="6" spans="1:9" ht="24" customHeight="1">
      <c r="A6" s="252" t="s">
        <v>37</v>
      </c>
      <c r="B6" s="253"/>
      <c r="C6" s="3"/>
      <c r="D6" s="1"/>
      <c r="E6" s="2"/>
      <c r="F6" s="3"/>
      <c r="G6" s="1"/>
      <c r="H6" s="2"/>
      <c r="I6" s="237"/>
    </row>
    <row r="7" spans="1:9" ht="24" customHeight="1">
      <c r="A7" s="252" t="s">
        <v>38</v>
      </c>
      <c r="B7" s="253"/>
      <c r="C7" s="27">
        <f>'東京総括表（様式１）'!C7+'横浜総括表（様式１）'!C7</f>
        <v>1</v>
      </c>
      <c r="D7" s="1"/>
      <c r="E7" s="2" t="s">
        <v>50</v>
      </c>
      <c r="F7" s="27">
        <f>'東京総括表（様式１）'!F7+'横浜総括表（様式１）'!F7</f>
        <v>0</v>
      </c>
      <c r="G7" s="1"/>
      <c r="H7" s="2" t="s">
        <v>50</v>
      </c>
      <c r="I7" s="237"/>
    </row>
    <row r="8" spans="1:9" ht="24" customHeight="1">
      <c r="A8" s="252" t="s">
        <v>39</v>
      </c>
      <c r="B8" s="253"/>
      <c r="C8" s="27">
        <f>'東京総括表（様式１）'!C8+'横浜総括表（様式１）'!C8</f>
        <v>2</v>
      </c>
      <c r="D8" s="1"/>
      <c r="E8" s="2" t="s">
        <v>50</v>
      </c>
      <c r="F8" s="27">
        <f>'東京総括表（様式１）'!F8+'横浜総括表（様式１）'!F8</f>
        <v>0</v>
      </c>
      <c r="G8" s="1"/>
      <c r="H8" s="2" t="s">
        <v>50</v>
      </c>
      <c r="I8" s="237"/>
    </row>
    <row r="9" spans="1:9" ht="24" customHeight="1">
      <c r="A9" s="252" t="s">
        <v>40</v>
      </c>
      <c r="B9" s="253"/>
      <c r="C9" s="27">
        <f>'東京総括表（様式１）'!C9+'横浜総括表（様式１）'!C9</f>
        <v>30</v>
      </c>
      <c r="D9" s="1"/>
      <c r="E9" s="2" t="s">
        <v>50</v>
      </c>
      <c r="F9" s="27">
        <f>'東京総括表（様式１）'!F9+横浜総括表（様式１）!OLE_LINK1</f>
        <v>7</v>
      </c>
      <c r="G9" s="1"/>
      <c r="H9" s="2" t="s">
        <v>50</v>
      </c>
      <c r="I9" s="237"/>
    </row>
    <row r="10" spans="1:9" ht="24" customHeight="1">
      <c r="A10" s="252" t="s">
        <v>41</v>
      </c>
      <c r="B10" s="253"/>
      <c r="C10" s="27">
        <f>'東京総括表（様式１）'!C10+'横浜総括表（様式１）'!C10</f>
        <v>9</v>
      </c>
      <c r="D10" s="1"/>
      <c r="E10" s="2" t="s">
        <v>50</v>
      </c>
      <c r="F10" s="27">
        <f>'東京総括表（様式１）'!F10+'横浜総括表（様式１）'!F10</f>
        <v>9</v>
      </c>
      <c r="G10" s="1"/>
      <c r="H10" s="2" t="s">
        <v>50</v>
      </c>
      <c r="I10" s="237"/>
    </row>
    <row r="11" spans="1:9" ht="24" customHeight="1" thickBot="1">
      <c r="A11" s="252"/>
      <c r="B11" s="253"/>
      <c r="C11" s="4"/>
      <c r="D11" s="5"/>
      <c r="E11" s="6"/>
      <c r="F11" s="4"/>
      <c r="G11" s="5"/>
      <c r="H11" s="6"/>
      <c r="I11" s="238"/>
    </row>
    <row r="12" spans="1:9" ht="24" customHeight="1">
      <c r="A12" s="237"/>
      <c r="B12" s="25" t="s">
        <v>42</v>
      </c>
      <c r="C12" s="27">
        <f>C14+C15+C16+C17</f>
        <v>16</v>
      </c>
      <c r="D12" s="1"/>
      <c r="E12" s="2" t="s">
        <v>50</v>
      </c>
      <c r="F12" s="239"/>
      <c r="G12" s="240"/>
      <c r="H12" s="241"/>
      <c r="I12" s="248"/>
    </row>
    <row r="13" spans="1:9" ht="24" customHeight="1">
      <c r="A13" s="237"/>
      <c r="B13" s="23" t="s">
        <v>37</v>
      </c>
      <c r="C13" s="3"/>
      <c r="D13" s="1"/>
      <c r="E13" s="2"/>
      <c r="F13" s="242"/>
      <c r="G13" s="243"/>
      <c r="H13" s="244"/>
      <c r="I13" s="237"/>
    </row>
    <row r="14" spans="1:9" ht="24" customHeight="1">
      <c r="A14" s="237"/>
      <c r="B14" s="23" t="s">
        <v>43</v>
      </c>
      <c r="C14" s="27">
        <f>'東京総括表（様式１）'!C14+'横浜総括表（様式１）'!C14</f>
        <v>7</v>
      </c>
      <c r="D14" s="1"/>
      <c r="E14" s="2" t="s">
        <v>50</v>
      </c>
      <c r="F14" s="242"/>
      <c r="G14" s="243"/>
      <c r="H14" s="244"/>
      <c r="I14" s="237"/>
    </row>
    <row r="15" spans="1:9" ht="24" customHeight="1">
      <c r="A15" s="237"/>
      <c r="B15" s="23" t="s">
        <v>44</v>
      </c>
      <c r="C15" s="27">
        <f>'東京総括表（様式１）'!C15+'横浜総括表（様式１）'!C15</f>
        <v>0</v>
      </c>
      <c r="D15" s="1"/>
      <c r="E15" s="2" t="s">
        <v>50</v>
      </c>
      <c r="F15" s="242"/>
      <c r="G15" s="243"/>
      <c r="H15" s="244"/>
      <c r="I15" s="237"/>
    </row>
    <row r="16" spans="1:9" ht="24" customHeight="1">
      <c r="A16" s="237"/>
      <c r="B16" s="23" t="s">
        <v>45</v>
      </c>
      <c r="C16" s="27">
        <f>'東京総括表（様式１）'!C16+'横浜総括表（様式１）'!C16</f>
        <v>9</v>
      </c>
      <c r="D16" s="1"/>
      <c r="E16" s="2" t="s">
        <v>50</v>
      </c>
      <c r="F16" s="242"/>
      <c r="G16" s="243"/>
      <c r="H16" s="244"/>
      <c r="I16" s="237"/>
    </row>
    <row r="17" spans="1:9" ht="24" customHeight="1">
      <c r="A17" s="237"/>
      <c r="B17" s="23" t="s">
        <v>46</v>
      </c>
      <c r="C17" s="27">
        <f>'東京総括表（様式１）'!C17+'横浜総括表（様式１）'!C17</f>
        <v>0</v>
      </c>
      <c r="D17" s="1"/>
      <c r="E17" s="2" t="s">
        <v>50</v>
      </c>
      <c r="F17" s="242"/>
      <c r="G17" s="243"/>
      <c r="H17" s="244"/>
      <c r="I17" s="237"/>
    </row>
    <row r="18" spans="1:9" ht="24" customHeight="1">
      <c r="A18" s="237"/>
      <c r="B18" s="7"/>
      <c r="C18" s="8"/>
      <c r="D18" s="1"/>
      <c r="E18" s="2"/>
      <c r="F18" s="242"/>
      <c r="G18" s="243"/>
      <c r="H18" s="244"/>
      <c r="I18" s="237"/>
    </row>
    <row r="19" spans="1:9" ht="24" customHeight="1">
      <c r="A19" s="237"/>
      <c r="B19" s="7"/>
      <c r="C19" s="8"/>
      <c r="D19" s="1"/>
      <c r="E19" s="2"/>
      <c r="F19" s="242"/>
      <c r="G19" s="243"/>
      <c r="H19" s="244"/>
      <c r="I19" s="237"/>
    </row>
    <row r="20" spans="1:9" ht="24" customHeight="1">
      <c r="A20" s="237"/>
      <c r="B20" s="7"/>
      <c r="C20" s="8"/>
      <c r="D20" s="1"/>
      <c r="E20" s="2"/>
      <c r="F20" s="242"/>
      <c r="G20" s="243"/>
      <c r="H20" s="244"/>
      <c r="I20" s="237"/>
    </row>
    <row r="21" spans="1:9" ht="24" customHeight="1" thickBot="1">
      <c r="A21" s="238"/>
      <c r="B21" s="9"/>
      <c r="C21" s="4"/>
      <c r="D21" s="5"/>
      <c r="E21" s="6"/>
      <c r="F21" s="245"/>
      <c r="G21" s="246"/>
      <c r="H21" s="247"/>
      <c r="I21" s="238"/>
    </row>
    <row r="22" spans="1:9" ht="24" customHeight="1">
      <c r="A22" s="249" t="s">
        <v>55</v>
      </c>
      <c r="B22" s="249"/>
      <c r="C22" s="249"/>
      <c r="D22" s="249"/>
      <c r="E22" s="249"/>
      <c r="F22" s="249"/>
      <c r="G22" s="249"/>
      <c r="H22" s="249"/>
      <c r="I22" s="249"/>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F15" sqref="F15"/>
    </sheetView>
  </sheetViews>
  <sheetFormatPr defaultColWidth="9.00390625" defaultRowHeight="13.5"/>
  <cols>
    <col min="1" max="1" width="25.625" style="11" customWidth="1"/>
    <col min="2" max="2" width="27.25390625" style="182" customWidth="1"/>
    <col min="3" max="3" width="14.375" style="11" customWidth="1"/>
    <col min="4" max="5" width="16.125" style="11" customWidth="1"/>
    <col min="6" max="6" width="23.25390625" style="11" customWidth="1"/>
    <col min="7" max="7" width="12.625" style="11" customWidth="1"/>
    <col min="8" max="8" width="12.625" style="182" customWidth="1"/>
    <col min="9" max="9" width="8.00390625" style="182" customWidth="1"/>
    <col min="10" max="10" width="6.50390625" style="11" bestFit="1" customWidth="1"/>
    <col min="11" max="11" width="6.50390625" style="11" customWidth="1"/>
    <col min="12" max="12" width="13.75390625" style="11" customWidth="1"/>
    <col min="13" max="16384" width="9.00390625" style="11" customWidth="1"/>
  </cols>
  <sheetData>
    <row r="1" ht="13.5">
      <c r="A1" s="10" t="s">
        <v>26</v>
      </c>
    </row>
    <row r="2" spans="1:12" ht="13.5">
      <c r="A2" s="255" t="s">
        <v>27</v>
      </c>
      <c r="B2" s="255"/>
      <c r="C2" s="255"/>
      <c r="D2" s="255"/>
      <c r="E2" s="255"/>
      <c r="F2" s="255"/>
      <c r="G2" s="255"/>
      <c r="H2" s="255"/>
      <c r="I2" s="255"/>
      <c r="J2" s="255"/>
      <c r="K2" s="255"/>
      <c r="L2" s="255"/>
    </row>
    <row r="4" spans="1:12" ht="21" customHeight="1">
      <c r="A4" s="10" t="str">
        <f>'横浜別記様式 2（競争入札（公共工事））'!A4</f>
        <v>（部局名：横浜税関）</v>
      </c>
      <c r="B4" s="169"/>
      <c r="C4" s="10"/>
      <c r="D4" s="10"/>
      <c r="E4" s="10"/>
      <c r="F4" s="269" t="str">
        <f>'横浜別記様式 2（競争入札（公共工事））'!F4:K4</f>
        <v>（審議対象期間　平成30年10月1日～平成30年12月31日）</v>
      </c>
      <c r="G4" s="269"/>
      <c r="H4" s="269"/>
      <c r="I4" s="269"/>
      <c r="J4" s="269"/>
      <c r="K4" s="269"/>
      <c r="L4" s="269"/>
    </row>
    <row r="5" spans="1:12" s="13" customFormat="1" ht="47.25" customHeight="1">
      <c r="A5" s="41" t="s">
        <v>25</v>
      </c>
      <c r="B5" s="41" t="s">
        <v>2</v>
      </c>
      <c r="C5" s="41" t="s">
        <v>5</v>
      </c>
      <c r="D5" s="41" t="s">
        <v>7</v>
      </c>
      <c r="E5" s="41" t="s">
        <v>60</v>
      </c>
      <c r="F5" s="41" t="s">
        <v>30</v>
      </c>
      <c r="G5" s="41" t="s">
        <v>8</v>
      </c>
      <c r="H5" s="41" t="s">
        <v>3</v>
      </c>
      <c r="I5" s="41" t="s">
        <v>9</v>
      </c>
      <c r="J5" s="41" t="s">
        <v>56</v>
      </c>
      <c r="K5" s="41" t="s">
        <v>31</v>
      </c>
      <c r="L5" s="41" t="s">
        <v>4</v>
      </c>
    </row>
    <row r="6" spans="1:12" s="29" customFormat="1" ht="90" customHeight="1">
      <c r="A6" s="202"/>
      <c r="B6" s="203"/>
      <c r="C6" s="204"/>
      <c r="D6" s="202"/>
      <c r="E6" s="202"/>
      <c r="F6" s="205"/>
      <c r="G6" s="206"/>
      <c r="H6" s="207"/>
      <c r="I6" s="208"/>
      <c r="J6" s="204"/>
      <c r="K6" s="204"/>
      <c r="L6" s="209"/>
    </row>
    <row r="7" spans="1:12" s="29" customFormat="1" ht="141" customHeight="1" hidden="1">
      <c r="A7" s="202"/>
      <c r="B7" s="210"/>
      <c r="C7" s="204"/>
      <c r="D7" s="202"/>
      <c r="E7" s="202"/>
      <c r="F7" s="205"/>
      <c r="G7" s="206"/>
      <c r="H7" s="207"/>
      <c r="I7" s="208"/>
      <c r="J7" s="204"/>
      <c r="K7" s="204"/>
      <c r="L7" s="211"/>
    </row>
    <row r="8" spans="4:10" ht="13.5">
      <c r="D8" s="37"/>
      <c r="E8" s="37"/>
      <c r="J8" s="38"/>
    </row>
    <row r="9" spans="1:12" ht="25.5" customHeight="1">
      <c r="A9" s="261" t="s">
        <v>13</v>
      </c>
      <c r="B9" s="261"/>
      <c r="C9" s="261"/>
      <c r="D9" s="261"/>
      <c r="E9" s="261"/>
      <c r="F9" s="261"/>
      <c r="G9" s="261"/>
      <c r="H9" s="261"/>
      <c r="I9" s="261"/>
      <c r="J9" s="261"/>
      <c r="K9" s="261"/>
      <c r="L9" s="263"/>
    </row>
    <row r="10" spans="1:12" ht="30" customHeight="1">
      <c r="A10" s="264" t="s">
        <v>57</v>
      </c>
      <c r="B10" s="265"/>
      <c r="C10" s="265"/>
      <c r="D10" s="265"/>
      <c r="E10" s="265"/>
      <c r="F10" s="265"/>
      <c r="G10" s="265"/>
      <c r="H10" s="265"/>
      <c r="I10" s="265"/>
      <c r="J10" s="265"/>
      <c r="K10" s="265"/>
      <c r="L10" s="14"/>
    </row>
    <row r="11" spans="1:13" ht="26.25" customHeight="1">
      <c r="A11" s="14" t="s">
        <v>58</v>
      </c>
      <c r="B11" s="15"/>
      <c r="C11" s="14"/>
      <c r="D11" s="14"/>
      <c r="E11" s="14"/>
      <c r="F11" s="14"/>
      <c r="G11" s="14"/>
      <c r="H11" s="15"/>
      <c r="I11" s="15"/>
      <c r="J11" s="14"/>
      <c r="K11" s="14"/>
      <c r="L11" s="185"/>
      <c r="M11" s="184"/>
    </row>
    <row r="12" spans="1:13" ht="26.25" customHeight="1">
      <c r="A12" s="14" t="s">
        <v>59</v>
      </c>
      <c r="B12" s="15"/>
      <c r="C12" s="14"/>
      <c r="D12" s="14"/>
      <c r="E12" s="14"/>
      <c r="F12" s="14"/>
      <c r="G12" s="14"/>
      <c r="H12" s="15"/>
      <c r="I12" s="15"/>
      <c r="J12" s="14"/>
      <c r="K12" s="14"/>
      <c r="L12" s="185"/>
      <c r="M12" s="184"/>
    </row>
    <row r="14" spans="4:5" ht="13.5">
      <c r="D14" s="14"/>
      <c r="E14" s="14"/>
    </row>
  </sheetData>
  <sheetProtection/>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view="pageBreakPreview" zoomScale="85" zoomScaleSheetLayoutView="85" workbookViewId="0" topLeftCell="A1">
      <selection activeCell="B11" sqref="B11"/>
    </sheetView>
  </sheetViews>
  <sheetFormatPr defaultColWidth="9.00390625" defaultRowHeight="13.5"/>
  <cols>
    <col min="1" max="1" width="28.375" style="30" customWidth="1"/>
    <col min="2" max="2" width="24.125" style="186" customWidth="1"/>
    <col min="3" max="3" width="19.125" style="31" bestFit="1" customWidth="1"/>
    <col min="4" max="5" width="16.625" style="30" customWidth="1"/>
    <col min="6" max="6" width="18.625" style="30" customWidth="1"/>
    <col min="7" max="7" width="16.625" style="186" customWidth="1"/>
    <col min="8" max="8" width="16.625" style="30" customWidth="1"/>
    <col min="9" max="9" width="7.625" style="30" customWidth="1"/>
    <col min="10" max="10" width="7.625" style="39" customWidth="1"/>
    <col min="11" max="11" width="11.25390625" style="30" customWidth="1"/>
    <col min="12" max="16384" width="9.00390625" style="11" customWidth="1"/>
  </cols>
  <sheetData>
    <row r="1" ht="13.5">
      <c r="A1" s="30" t="s">
        <v>14</v>
      </c>
    </row>
    <row r="2" spans="1:11" ht="13.5">
      <c r="A2" s="266" t="s">
        <v>11</v>
      </c>
      <c r="B2" s="266"/>
      <c r="C2" s="266"/>
      <c r="D2" s="266"/>
      <c r="E2" s="266"/>
      <c r="F2" s="266"/>
      <c r="G2" s="266"/>
      <c r="H2" s="266"/>
      <c r="I2" s="266"/>
      <c r="J2" s="266"/>
      <c r="K2" s="266"/>
    </row>
    <row r="4" spans="1:11" ht="21" customHeight="1">
      <c r="A4" s="212" t="str">
        <f>'横浜別記様式 3（随意契約（公共工事））'!A4</f>
        <v>（部局名：横浜税関）</v>
      </c>
      <c r="B4" s="213"/>
      <c r="C4" s="212"/>
      <c r="D4" s="212"/>
      <c r="E4" s="212"/>
      <c r="F4" s="272" t="str">
        <f>'[10]横浜総括表（様式１）'!F3:I3</f>
        <v>（審議対象期間　平成30年10月1日～平成30年12月31日）</v>
      </c>
      <c r="G4" s="272"/>
      <c r="H4" s="272"/>
      <c r="I4" s="272"/>
      <c r="J4" s="272"/>
      <c r="K4" s="272"/>
    </row>
    <row r="5" spans="1:11" s="13" customFormat="1" ht="47.25" customHeight="1">
      <c r="A5" s="41" t="s">
        <v>6</v>
      </c>
      <c r="B5" s="41" t="s">
        <v>2</v>
      </c>
      <c r="C5" s="41" t="s">
        <v>5</v>
      </c>
      <c r="D5" s="41" t="s">
        <v>7</v>
      </c>
      <c r="E5" s="41" t="s">
        <v>60</v>
      </c>
      <c r="F5" s="41" t="s">
        <v>10</v>
      </c>
      <c r="G5" s="41" t="s">
        <v>8</v>
      </c>
      <c r="H5" s="41" t="s">
        <v>3</v>
      </c>
      <c r="I5" s="41" t="s">
        <v>9</v>
      </c>
      <c r="J5" s="41" t="s">
        <v>56</v>
      </c>
      <c r="K5" s="41" t="s">
        <v>4</v>
      </c>
    </row>
    <row r="6" spans="1:12" s="13" customFormat="1" ht="101.25" customHeight="1">
      <c r="A6" s="214" t="s">
        <v>189</v>
      </c>
      <c r="B6" s="214" t="s">
        <v>190</v>
      </c>
      <c r="C6" s="215">
        <v>43377</v>
      </c>
      <c r="D6" s="61" t="s">
        <v>118</v>
      </c>
      <c r="E6" s="76">
        <v>3020001036162</v>
      </c>
      <c r="F6" s="216" t="s">
        <v>69</v>
      </c>
      <c r="G6" s="217" t="s">
        <v>65</v>
      </c>
      <c r="H6" s="218">
        <v>7603200</v>
      </c>
      <c r="I6" s="197" t="s">
        <v>62</v>
      </c>
      <c r="J6" s="219">
        <v>1</v>
      </c>
      <c r="K6" s="220"/>
      <c r="L6" s="221"/>
    </row>
    <row r="7" spans="1:12" s="13" customFormat="1" ht="101.25" customHeight="1">
      <c r="A7" s="214" t="s">
        <v>191</v>
      </c>
      <c r="B7" s="214" t="s">
        <v>190</v>
      </c>
      <c r="C7" s="80">
        <v>43378</v>
      </c>
      <c r="D7" s="61" t="s">
        <v>193</v>
      </c>
      <c r="E7" s="76">
        <v>2020002098541</v>
      </c>
      <c r="F7" s="216" t="s">
        <v>69</v>
      </c>
      <c r="G7" s="217" t="s">
        <v>65</v>
      </c>
      <c r="H7" s="218">
        <v>6963840</v>
      </c>
      <c r="I7" s="197" t="s">
        <v>62</v>
      </c>
      <c r="J7" s="219">
        <v>4</v>
      </c>
      <c r="K7" s="220"/>
      <c r="L7" s="221"/>
    </row>
    <row r="8" spans="1:12" s="13" customFormat="1" ht="101.25" customHeight="1">
      <c r="A8" s="214" t="s">
        <v>194</v>
      </c>
      <c r="B8" s="214" t="s">
        <v>190</v>
      </c>
      <c r="C8" s="80">
        <v>43378</v>
      </c>
      <c r="D8" s="61" t="s">
        <v>195</v>
      </c>
      <c r="E8" s="76">
        <v>6010001052075</v>
      </c>
      <c r="F8" s="216" t="s">
        <v>196</v>
      </c>
      <c r="G8" s="217" t="s">
        <v>65</v>
      </c>
      <c r="H8" s="218">
        <v>2268000</v>
      </c>
      <c r="I8" s="197" t="s">
        <v>62</v>
      </c>
      <c r="J8" s="219">
        <v>1</v>
      </c>
      <c r="K8" s="220"/>
      <c r="L8" s="221"/>
    </row>
    <row r="9" spans="1:12" s="13" customFormat="1" ht="101.25" customHeight="1">
      <c r="A9" s="214" t="s">
        <v>197</v>
      </c>
      <c r="B9" s="214" t="s">
        <v>190</v>
      </c>
      <c r="C9" s="80">
        <v>43389</v>
      </c>
      <c r="D9" s="61" t="s">
        <v>192</v>
      </c>
      <c r="E9" s="76">
        <v>2020002098541</v>
      </c>
      <c r="F9" s="216" t="s">
        <v>69</v>
      </c>
      <c r="G9" s="217" t="s">
        <v>65</v>
      </c>
      <c r="H9" s="218">
        <v>1900800</v>
      </c>
      <c r="I9" s="197" t="s">
        <v>62</v>
      </c>
      <c r="J9" s="219">
        <v>1</v>
      </c>
      <c r="K9" s="220"/>
      <c r="L9" s="221"/>
    </row>
    <row r="10" spans="1:12" s="13" customFormat="1" ht="101.25" customHeight="1">
      <c r="A10" s="214" t="s">
        <v>198</v>
      </c>
      <c r="B10" s="214" t="s">
        <v>190</v>
      </c>
      <c r="C10" s="80">
        <v>43389</v>
      </c>
      <c r="D10" s="61" t="s">
        <v>199</v>
      </c>
      <c r="E10" s="76">
        <v>3370601000838</v>
      </c>
      <c r="F10" s="216" t="s">
        <v>69</v>
      </c>
      <c r="G10" s="217" t="s">
        <v>200</v>
      </c>
      <c r="H10" s="218">
        <v>1350000</v>
      </c>
      <c r="I10" s="197" t="s">
        <v>62</v>
      </c>
      <c r="J10" s="219">
        <v>2</v>
      </c>
      <c r="K10" s="220"/>
      <c r="L10" s="221"/>
    </row>
    <row r="11" spans="1:12" s="13" customFormat="1" ht="101.25" customHeight="1">
      <c r="A11" s="214" t="s">
        <v>201</v>
      </c>
      <c r="B11" s="214" t="s">
        <v>190</v>
      </c>
      <c r="C11" s="80">
        <v>43391</v>
      </c>
      <c r="D11" s="61" t="s">
        <v>202</v>
      </c>
      <c r="E11" s="76">
        <v>2020001005853</v>
      </c>
      <c r="F11" s="216" t="s">
        <v>203</v>
      </c>
      <c r="G11" s="217" t="s">
        <v>200</v>
      </c>
      <c r="H11" s="218">
        <v>2323740</v>
      </c>
      <c r="I11" s="197" t="s">
        <v>62</v>
      </c>
      <c r="J11" s="219">
        <v>2</v>
      </c>
      <c r="K11" s="220"/>
      <c r="L11" s="221"/>
    </row>
    <row r="12" spans="1:12" s="13" customFormat="1" ht="101.25" customHeight="1">
      <c r="A12" s="214" t="s">
        <v>204</v>
      </c>
      <c r="B12" s="214" t="s">
        <v>205</v>
      </c>
      <c r="C12" s="80">
        <v>43409</v>
      </c>
      <c r="D12" s="61" t="s">
        <v>206</v>
      </c>
      <c r="E12" s="76">
        <v>2020001028235</v>
      </c>
      <c r="F12" s="216" t="s">
        <v>69</v>
      </c>
      <c r="G12" s="217" t="s">
        <v>65</v>
      </c>
      <c r="H12" s="218">
        <v>3218400</v>
      </c>
      <c r="I12" s="197" t="s">
        <v>62</v>
      </c>
      <c r="J12" s="219">
        <v>3</v>
      </c>
      <c r="K12" s="220"/>
      <c r="L12" s="221"/>
    </row>
    <row r="13" spans="1:12" s="13" customFormat="1" ht="101.25" customHeight="1">
      <c r="A13" s="214" t="s">
        <v>207</v>
      </c>
      <c r="B13" s="214" t="s">
        <v>208</v>
      </c>
      <c r="C13" s="80">
        <v>43413</v>
      </c>
      <c r="D13" s="61" t="s">
        <v>209</v>
      </c>
      <c r="E13" s="76">
        <v>7010001023050</v>
      </c>
      <c r="F13" s="216" t="s">
        <v>69</v>
      </c>
      <c r="G13" s="217" t="s">
        <v>65</v>
      </c>
      <c r="H13" s="218">
        <v>2138400</v>
      </c>
      <c r="I13" s="197" t="s">
        <v>62</v>
      </c>
      <c r="J13" s="219">
        <v>2</v>
      </c>
      <c r="K13" s="220"/>
      <c r="L13" s="221"/>
    </row>
    <row r="14" spans="1:12" s="13" customFormat="1" ht="101.25" customHeight="1">
      <c r="A14" s="214" t="s">
        <v>210</v>
      </c>
      <c r="B14" s="214" t="s">
        <v>205</v>
      </c>
      <c r="C14" s="80">
        <v>43426</v>
      </c>
      <c r="D14" s="61" t="s">
        <v>211</v>
      </c>
      <c r="E14" s="76">
        <v>3120001143386</v>
      </c>
      <c r="F14" s="216" t="s">
        <v>69</v>
      </c>
      <c r="G14" s="217" t="s">
        <v>65</v>
      </c>
      <c r="H14" s="218">
        <v>1441800</v>
      </c>
      <c r="I14" s="197" t="s">
        <v>62</v>
      </c>
      <c r="J14" s="219">
        <v>5</v>
      </c>
      <c r="K14" s="220"/>
      <c r="L14" s="221"/>
    </row>
    <row r="15" spans="1:12" s="13" customFormat="1" ht="101.25" customHeight="1">
      <c r="A15" s="214" t="s">
        <v>212</v>
      </c>
      <c r="B15" s="214" t="s">
        <v>190</v>
      </c>
      <c r="C15" s="80">
        <v>43440</v>
      </c>
      <c r="D15" s="61" t="s">
        <v>213</v>
      </c>
      <c r="E15" s="76">
        <v>4011301001368</v>
      </c>
      <c r="F15" s="216" t="s">
        <v>196</v>
      </c>
      <c r="G15" s="217" t="s">
        <v>200</v>
      </c>
      <c r="H15" s="218">
        <v>3034800</v>
      </c>
      <c r="I15" s="197" t="s">
        <v>62</v>
      </c>
      <c r="J15" s="219">
        <v>4</v>
      </c>
      <c r="K15" s="220"/>
      <c r="L15" s="221"/>
    </row>
    <row r="17" spans="1:11" ht="13.5">
      <c r="A17" s="267" t="s">
        <v>13</v>
      </c>
      <c r="B17" s="267"/>
      <c r="C17" s="267"/>
      <c r="D17" s="267"/>
      <c r="E17" s="267"/>
      <c r="F17" s="267"/>
      <c r="G17" s="267"/>
      <c r="H17" s="267"/>
      <c r="I17" s="267"/>
      <c r="J17" s="273"/>
      <c r="K17" s="267"/>
    </row>
    <row r="18" spans="1:11" ht="13.5">
      <c r="A18" s="32" t="s">
        <v>12</v>
      </c>
      <c r="B18" s="112"/>
      <c r="D18" s="32"/>
      <c r="E18" s="32"/>
      <c r="F18" s="32"/>
      <c r="G18" s="112"/>
      <c r="H18" s="32"/>
      <c r="I18" s="32"/>
      <c r="K18" s="32"/>
    </row>
  </sheetData>
  <sheetProtection/>
  <autoFilter ref="A5:K15"/>
  <mergeCells count="3">
    <mergeCell ref="A2:K2"/>
    <mergeCell ref="F4:K4"/>
    <mergeCell ref="A17:K17"/>
  </mergeCells>
  <dataValidations count="2">
    <dataValidation allowBlank="1" showInputMessage="1" showErrorMessage="1" promptTitle="入力方法" prompt="半角数字で入力して下さい。" errorTitle="参考" error="半角数字で入力して下さい。" imeMode="halfAlpha" sqref="H6:H15"/>
    <dataValidation errorStyle="information" type="date" allowBlank="1" showInputMessage="1" showErrorMessage="1" prompt="平成27年4月1日の形式で入力する。" sqref="C6:C15">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9"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M1" sqref="M1:M16384"/>
    </sheetView>
  </sheetViews>
  <sheetFormatPr defaultColWidth="9.00390625" defaultRowHeight="13.5"/>
  <cols>
    <col min="1" max="1" width="25.625" style="11" customWidth="1"/>
    <col min="2" max="2" width="23.875" style="182" customWidth="1"/>
    <col min="3" max="3" width="17.00390625" style="11" customWidth="1"/>
    <col min="4" max="4" width="30.50390625" style="11" customWidth="1"/>
    <col min="5" max="5" width="19.00390625" style="11" customWidth="1"/>
    <col min="6" max="6" width="45.00390625" style="11" customWidth="1"/>
    <col min="7" max="8" width="14.625" style="182" customWidth="1"/>
    <col min="9" max="9" width="7.625" style="36" customWidth="1"/>
    <col min="10" max="11" width="7.625" style="11" customWidth="1"/>
    <col min="12" max="12" width="15.625" style="11" customWidth="1"/>
    <col min="13" max="13" width="9.00390625" style="182" customWidth="1"/>
    <col min="14" max="16384" width="9.00390625" style="11" customWidth="1"/>
  </cols>
  <sheetData>
    <row r="1" ht="13.5">
      <c r="A1" s="10" t="s">
        <v>28</v>
      </c>
    </row>
    <row r="2" spans="1:12" ht="13.5">
      <c r="A2" s="255" t="s">
        <v>29</v>
      </c>
      <c r="B2" s="255"/>
      <c r="C2" s="255"/>
      <c r="D2" s="255"/>
      <c r="E2" s="255"/>
      <c r="F2" s="255"/>
      <c r="G2" s="255"/>
      <c r="H2" s="255"/>
      <c r="I2" s="255"/>
      <c r="J2" s="255"/>
      <c r="K2" s="255"/>
      <c r="L2" s="255"/>
    </row>
    <row r="4" spans="1:13" ht="21" customHeight="1">
      <c r="A4" s="10" t="str">
        <f>'横浜別記様式 4（競争入札（物品役務等））'!A4</f>
        <v>（部局名：横浜税関）</v>
      </c>
      <c r="B4" s="169"/>
      <c r="C4" s="10"/>
      <c r="D4" s="10"/>
      <c r="E4" s="10"/>
      <c r="F4" s="269" t="str">
        <f>'横浜別記様式 4（競争入札（物品役務等））'!F4:K4</f>
        <v>（審議対象期間　平成30年10月1日～平成30年12月31日）</v>
      </c>
      <c r="G4" s="269"/>
      <c r="H4" s="269"/>
      <c r="I4" s="269"/>
      <c r="J4" s="269"/>
      <c r="K4" s="269"/>
      <c r="L4" s="269"/>
      <c r="M4" s="20"/>
    </row>
    <row r="5" spans="1:12" s="13" customFormat="1" ht="47.25" customHeight="1">
      <c r="A5" s="41" t="s">
        <v>6</v>
      </c>
      <c r="B5" s="41" t="s">
        <v>2</v>
      </c>
      <c r="C5" s="41" t="s">
        <v>5</v>
      </c>
      <c r="D5" s="41" t="s">
        <v>7</v>
      </c>
      <c r="E5" s="41" t="s">
        <v>60</v>
      </c>
      <c r="F5" s="41" t="s">
        <v>30</v>
      </c>
      <c r="G5" s="41" t="s">
        <v>8</v>
      </c>
      <c r="H5" s="41" t="s">
        <v>3</v>
      </c>
      <c r="I5" s="42" t="s">
        <v>9</v>
      </c>
      <c r="J5" s="41" t="s">
        <v>56</v>
      </c>
      <c r="K5" s="41" t="s">
        <v>31</v>
      </c>
      <c r="L5" s="41" t="s">
        <v>4</v>
      </c>
    </row>
    <row r="6" spans="1:13" s="29" customFormat="1" ht="90" customHeight="1">
      <c r="A6" s="53" t="s">
        <v>214</v>
      </c>
      <c r="B6" s="49" t="s">
        <v>190</v>
      </c>
      <c r="C6" s="222">
        <v>43383</v>
      </c>
      <c r="D6" s="223" t="s">
        <v>127</v>
      </c>
      <c r="E6" s="58">
        <v>7010001064648</v>
      </c>
      <c r="F6" s="53" t="s">
        <v>107</v>
      </c>
      <c r="G6" s="224" t="s">
        <v>215</v>
      </c>
      <c r="H6" s="225">
        <v>5578848</v>
      </c>
      <c r="I6" s="197" t="s">
        <v>62</v>
      </c>
      <c r="J6" s="226">
        <v>1</v>
      </c>
      <c r="K6" s="227" t="s">
        <v>62</v>
      </c>
      <c r="L6" s="55"/>
      <c r="M6" s="228"/>
    </row>
    <row r="7" spans="1:13" s="29" customFormat="1" ht="90" customHeight="1">
      <c r="A7" s="45" t="s">
        <v>216</v>
      </c>
      <c r="B7" s="45" t="s">
        <v>190</v>
      </c>
      <c r="C7" s="222">
        <v>43451</v>
      </c>
      <c r="D7" s="45" t="s">
        <v>217</v>
      </c>
      <c r="E7" s="58">
        <v>3010401035434</v>
      </c>
      <c r="F7" s="53" t="s">
        <v>218</v>
      </c>
      <c r="G7" s="224" t="s">
        <v>65</v>
      </c>
      <c r="H7" s="225">
        <v>4660729</v>
      </c>
      <c r="I7" s="197" t="s">
        <v>62</v>
      </c>
      <c r="J7" s="226">
        <v>1</v>
      </c>
      <c r="K7" s="227" t="s">
        <v>62</v>
      </c>
      <c r="L7" s="56"/>
      <c r="M7" s="228"/>
    </row>
    <row r="8" spans="2:13" s="30" customFormat="1" ht="13.5">
      <c r="B8" s="186"/>
      <c r="D8" s="37"/>
      <c r="E8" s="37"/>
      <c r="G8" s="186"/>
      <c r="H8" s="186"/>
      <c r="I8" s="229"/>
      <c r="J8" s="38"/>
      <c r="M8" s="186"/>
    </row>
    <row r="9" spans="1:13" s="30" customFormat="1" ht="25.5" customHeight="1">
      <c r="A9" s="267" t="s">
        <v>13</v>
      </c>
      <c r="B9" s="267"/>
      <c r="C9" s="267"/>
      <c r="D9" s="267"/>
      <c r="E9" s="267"/>
      <c r="F9" s="267"/>
      <c r="G9" s="267"/>
      <c r="H9" s="267"/>
      <c r="I9" s="267"/>
      <c r="J9" s="267"/>
      <c r="K9" s="267"/>
      <c r="L9" s="274"/>
      <c r="M9" s="186"/>
    </row>
    <row r="10" spans="1:13" s="30" customFormat="1" ht="31.5" customHeight="1">
      <c r="A10" s="275" t="s">
        <v>57</v>
      </c>
      <c r="B10" s="276"/>
      <c r="C10" s="276"/>
      <c r="D10" s="276"/>
      <c r="E10" s="276"/>
      <c r="F10" s="276"/>
      <c r="G10" s="276"/>
      <c r="H10" s="276"/>
      <c r="I10" s="276"/>
      <c r="J10" s="276"/>
      <c r="K10" s="276"/>
      <c r="L10" s="32"/>
      <c r="M10" s="186"/>
    </row>
    <row r="11" spans="1:13" s="30" customFormat="1" ht="26.25" customHeight="1">
      <c r="A11" s="277" t="s">
        <v>219</v>
      </c>
      <c r="B11" s="277"/>
      <c r="C11" s="277"/>
      <c r="D11" s="277"/>
      <c r="E11" s="277"/>
      <c r="F11" s="277"/>
      <c r="G11" s="277"/>
      <c r="H11" s="277"/>
      <c r="I11" s="277"/>
      <c r="J11" s="277"/>
      <c r="K11" s="277"/>
      <c r="L11" s="230"/>
      <c r="M11" s="186"/>
    </row>
    <row r="12" spans="1:13" s="30" customFormat="1" ht="26.25" customHeight="1">
      <c r="A12" s="32" t="s">
        <v>59</v>
      </c>
      <c r="B12" s="112"/>
      <c r="C12" s="32"/>
      <c r="D12" s="32"/>
      <c r="E12" s="32"/>
      <c r="F12" s="32"/>
      <c r="G12" s="112"/>
      <c r="H12" s="112"/>
      <c r="I12" s="231"/>
      <c r="J12" s="32"/>
      <c r="K12" s="32"/>
      <c r="L12" s="230"/>
      <c r="M12" s="186"/>
    </row>
    <row r="13" spans="2:13" s="30" customFormat="1" ht="13.5">
      <c r="B13" s="186"/>
      <c r="G13" s="186"/>
      <c r="H13" s="186"/>
      <c r="I13" s="229"/>
      <c r="J13" s="32"/>
      <c r="M13" s="186"/>
    </row>
    <row r="14" spans="2:13" s="30" customFormat="1" ht="13.5">
      <c r="B14" s="186"/>
      <c r="D14" s="32"/>
      <c r="E14" s="32"/>
      <c r="G14" s="186"/>
      <c r="H14" s="186"/>
      <c r="I14" s="229"/>
      <c r="M14" s="186"/>
    </row>
  </sheetData>
  <sheetProtection/>
  <autoFilter ref="A5:M7"/>
  <mergeCells count="5">
    <mergeCell ref="A2:L2"/>
    <mergeCell ref="F4:L4"/>
    <mergeCell ref="A9:L9"/>
    <mergeCell ref="A10:K10"/>
    <mergeCell ref="A11:K11"/>
  </mergeCells>
  <dataValidations count="1">
    <dataValidation allowBlank="1" showInputMessage="1" showErrorMessage="1" promptTitle="入力方法" prompt="半角数字で入力して下さい。" errorTitle="参考" error="半角数字で入力して下さい。" imeMode="halfAlpha" sqref="H6:H7"/>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54"/>
  <sheetViews>
    <sheetView view="pageBreakPreview" zoomScale="85" zoomScaleNormal="90" zoomScaleSheetLayoutView="85" workbookViewId="0" topLeftCell="A1">
      <selection activeCell="M6" sqref="M6"/>
    </sheetView>
  </sheetViews>
  <sheetFormatPr defaultColWidth="9.00390625" defaultRowHeight="13.5"/>
  <cols>
    <col min="1" max="1" width="30.875" style="182" customWidth="1"/>
    <col min="2" max="2" width="17.375" style="11" customWidth="1"/>
    <col min="3" max="4" width="21.125" style="11" customWidth="1"/>
    <col min="5" max="5" width="23.00390625" style="11" customWidth="1"/>
    <col min="6" max="6" width="17.625" style="182" customWidth="1"/>
    <col min="7" max="7" width="17.625" style="16" customWidth="1"/>
    <col min="8" max="8" width="9.00390625" style="182" customWidth="1"/>
    <col min="9" max="9" width="6.25390625" style="17" customWidth="1"/>
    <col min="10" max="10" width="54.875" style="18" customWidth="1"/>
    <col min="11" max="16384" width="9.00390625" style="11" customWidth="1"/>
  </cols>
  <sheetData>
    <row r="1" ht="27" customHeight="1">
      <c r="A1" s="11" t="s">
        <v>16</v>
      </c>
    </row>
    <row r="2" spans="1:10" ht="21" customHeight="1">
      <c r="A2" s="270" t="s">
        <v>17</v>
      </c>
      <c r="B2" s="270"/>
      <c r="C2" s="270"/>
      <c r="D2" s="270"/>
      <c r="E2" s="270"/>
      <c r="F2" s="270"/>
      <c r="G2" s="270"/>
      <c r="H2" s="270"/>
      <c r="I2" s="270"/>
      <c r="J2" s="270"/>
    </row>
    <row r="3" spans="1:10" s="19" customFormat="1" ht="21" customHeight="1">
      <c r="A3" s="278" t="s">
        <v>186</v>
      </c>
      <c r="B3" s="278"/>
      <c r="C3" s="232"/>
      <c r="D3" s="232"/>
      <c r="E3" s="232"/>
      <c r="F3" s="269" t="str">
        <f>'横浜別記様式 5（随意契約（物品役務等））'!F4:L4</f>
        <v>（審議対象期間　平成30年10月1日～平成30年12月31日）</v>
      </c>
      <c r="G3" s="269"/>
      <c r="H3" s="269"/>
      <c r="I3" s="269"/>
      <c r="J3" s="269"/>
    </row>
    <row r="4" spans="1:10" s="13" customFormat="1" ht="69" customHeight="1">
      <c r="A4" s="41" t="s">
        <v>18</v>
      </c>
      <c r="B4" s="41" t="s">
        <v>5</v>
      </c>
      <c r="C4" s="41" t="s">
        <v>19</v>
      </c>
      <c r="D4" s="41" t="s">
        <v>60</v>
      </c>
      <c r="E4" s="41" t="s">
        <v>20</v>
      </c>
      <c r="F4" s="41" t="s">
        <v>220</v>
      </c>
      <c r="G4" s="43" t="s">
        <v>221</v>
      </c>
      <c r="H4" s="41" t="s">
        <v>21</v>
      </c>
      <c r="I4" s="44" t="s">
        <v>22</v>
      </c>
      <c r="J4" s="44" t="s">
        <v>0</v>
      </c>
    </row>
    <row r="5" spans="1:10" s="13" customFormat="1" ht="111" customHeight="1">
      <c r="A5" s="214" t="s">
        <v>222</v>
      </c>
      <c r="B5" s="215">
        <v>43377</v>
      </c>
      <c r="C5" s="61" t="s">
        <v>223</v>
      </c>
      <c r="D5" s="76">
        <v>3020001036162</v>
      </c>
      <c r="E5" s="216" t="s">
        <v>69</v>
      </c>
      <c r="F5" s="217" t="s">
        <v>65</v>
      </c>
      <c r="G5" s="218">
        <v>7603200</v>
      </c>
      <c r="H5" s="197" t="s">
        <v>62</v>
      </c>
      <c r="I5" s="219">
        <v>1</v>
      </c>
      <c r="J5" s="49" t="s">
        <v>224</v>
      </c>
    </row>
    <row r="6" spans="1:10" s="13" customFormat="1" ht="111" customHeight="1">
      <c r="A6" s="214" t="s">
        <v>225</v>
      </c>
      <c r="B6" s="80">
        <v>43378</v>
      </c>
      <c r="C6" s="61" t="s">
        <v>226</v>
      </c>
      <c r="D6" s="76">
        <v>6010001052075</v>
      </c>
      <c r="E6" s="216" t="s">
        <v>227</v>
      </c>
      <c r="F6" s="217" t="s">
        <v>65</v>
      </c>
      <c r="G6" s="218">
        <v>2268000</v>
      </c>
      <c r="H6" s="197" t="s">
        <v>62</v>
      </c>
      <c r="I6" s="219">
        <v>1</v>
      </c>
      <c r="J6" s="49" t="s">
        <v>228</v>
      </c>
    </row>
    <row r="7" spans="1:10" s="13" customFormat="1" ht="255.75" customHeight="1">
      <c r="A7" s="53" t="s">
        <v>229</v>
      </c>
      <c r="B7" s="222">
        <v>43383</v>
      </c>
      <c r="C7" s="223" t="s">
        <v>230</v>
      </c>
      <c r="D7" s="58">
        <v>7010001064648</v>
      </c>
      <c r="E7" s="233" t="s">
        <v>1</v>
      </c>
      <c r="F7" s="196" t="s">
        <v>64</v>
      </c>
      <c r="G7" s="225">
        <v>5578848</v>
      </c>
      <c r="H7" s="197" t="s">
        <v>62</v>
      </c>
      <c r="I7" s="219">
        <v>1</v>
      </c>
      <c r="J7" s="49" t="s">
        <v>231</v>
      </c>
    </row>
    <row r="8" spans="1:10" ht="114" customHeight="1">
      <c r="A8" s="214" t="s">
        <v>232</v>
      </c>
      <c r="B8" s="80">
        <v>43389</v>
      </c>
      <c r="C8" s="61" t="s">
        <v>233</v>
      </c>
      <c r="D8" s="76">
        <v>2020002098541</v>
      </c>
      <c r="E8" s="216" t="s">
        <v>227</v>
      </c>
      <c r="F8" s="217" t="s">
        <v>234</v>
      </c>
      <c r="G8" s="218">
        <v>1900800</v>
      </c>
      <c r="H8" s="197" t="s">
        <v>62</v>
      </c>
      <c r="I8" s="219">
        <v>1</v>
      </c>
      <c r="J8" s="49" t="s">
        <v>235</v>
      </c>
    </row>
    <row r="9" spans="1:10" ht="114" customHeight="1">
      <c r="A9" s="45" t="s">
        <v>236</v>
      </c>
      <c r="B9" s="222">
        <v>43451</v>
      </c>
      <c r="C9" s="45" t="s">
        <v>237</v>
      </c>
      <c r="D9" s="58">
        <v>3010401035434</v>
      </c>
      <c r="E9" s="233" t="s">
        <v>1</v>
      </c>
      <c r="F9" s="196" t="s">
        <v>64</v>
      </c>
      <c r="G9" s="225">
        <v>4660729</v>
      </c>
      <c r="H9" s="197" t="s">
        <v>62</v>
      </c>
      <c r="I9" s="219">
        <v>1</v>
      </c>
      <c r="J9" s="49" t="s">
        <v>238</v>
      </c>
    </row>
    <row r="10" spans="9:10" ht="13.5">
      <c r="I10" s="21"/>
      <c r="J10" s="22"/>
    </row>
    <row r="11" spans="9:10" ht="13.5">
      <c r="I11" s="21"/>
      <c r="J11" s="22"/>
    </row>
    <row r="12" spans="9:10" ht="13.5">
      <c r="I12" s="21"/>
      <c r="J12" s="22"/>
    </row>
    <row r="13" spans="9:10" ht="13.5">
      <c r="I13" s="21"/>
      <c r="J13" s="22"/>
    </row>
    <row r="14" spans="9:10" ht="13.5">
      <c r="I14" s="21"/>
      <c r="J14" s="22"/>
    </row>
    <row r="15" spans="9:10" ht="13.5">
      <c r="I15" s="21"/>
      <c r="J15" s="22"/>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sheetData>
  <sheetProtection/>
  <autoFilter ref="A4:J6">
    <sortState ref="A5:J54">
      <sortCondition sortBy="value" ref="B5:B54"/>
    </sortState>
  </autoFilter>
  <mergeCells count="3">
    <mergeCell ref="A2:J2"/>
    <mergeCell ref="A3:B3"/>
    <mergeCell ref="F3:J3"/>
  </mergeCells>
  <dataValidations count="2">
    <dataValidation allowBlank="1" showInputMessage="1" showErrorMessage="1" promptTitle="入力方法" prompt="半角数字で入力して下さい。" errorTitle="参考" error="半角数字で入力して下さい。" imeMode="halfAlpha" sqref="G5:G9"/>
    <dataValidation errorStyle="information" type="date" allowBlank="1" showInputMessage="1" showErrorMessage="1" prompt="平成27年4月1日の形式で入力する。" sqref="B5:B6 B8">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tabSelected="1" zoomScalePageLayoutView="0" workbookViewId="0" topLeftCell="A1">
      <selection activeCell="L9" sqref="L9"/>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54" t="s">
        <v>32</v>
      </c>
      <c r="B1" s="254"/>
    </row>
    <row r="2" spans="1:9" ht="24" customHeight="1">
      <c r="A2" s="255" t="s">
        <v>47</v>
      </c>
      <c r="B2" s="255"/>
      <c r="C2" s="255"/>
      <c r="D2" s="255"/>
      <c r="E2" s="255"/>
      <c r="F2" s="255"/>
      <c r="G2" s="255"/>
      <c r="H2" s="255"/>
      <c r="I2" s="255"/>
    </row>
    <row r="3" spans="1:9" ht="24" customHeight="1" thickBot="1">
      <c r="A3" s="256" t="s">
        <v>33</v>
      </c>
      <c r="B3" s="256"/>
      <c r="F3" s="257" t="str">
        <f>'東京・横浜総括表（様式１）'!F3:I3</f>
        <v>（審議対象期間　平成30年10月1日～平成30年12月31日）</v>
      </c>
      <c r="G3" s="257"/>
      <c r="H3" s="257"/>
      <c r="I3" s="257"/>
    </row>
    <row r="4" spans="1:9" ht="28.5" customHeight="1" thickBot="1">
      <c r="A4" s="258" t="s">
        <v>48</v>
      </c>
      <c r="B4" s="259"/>
      <c r="C4" s="258" t="s">
        <v>49</v>
      </c>
      <c r="D4" s="260"/>
      <c r="E4" s="259"/>
      <c r="F4" s="258" t="s">
        <v>34</v>
      </c>
      <c r="G4" s="260"/>
      <c r="H4" s="259"/>
      <c r="I4" s="24" t="s">
        <v>35</v>
      </c>
    </row>
    <row r="5" spans="1:9" ht="24" customHeight="1">
      <c r="A5" s="250" t="s">
        <v>36</v>
      </c>
      <c r="B5" s="251"/>
      <c r="C5" s="27">
        <f>C7+C8+C9+C10</f>
        <v>30</v>
      </c>
      <c r="D5" s="1"/>
      <c r="E5" s="2" t="s">
        <v>50</v>
      </c>
      <c r="F5" s="27">
        <f>F7+F8+F9+F10</f>
        <v>11</v>
      </c>
      <c r="G5" s="1"/>
      <c r="H5" s="2" t="s">
        <v>50</v>
      </c>
      <c r="I5" s="248"/>
    </row>
    <row r="6" spans="1:9" ht="24" customHeight="1">
      <c r="A6" s="252" t="s">
        <v>37</v>
      </c>
      <c r="B6" s="253"/>
      <c r="C6" s="3"/>
      <c r="D6" s="1"/>
      <c r="E6" s="2"/>
      <c r="F6" s="3"/>
      <c r="G6" s="1"/>
      <c r="H6" s="2"/>
      <c r="I6" s="237"/>
    </row>
    <row r="7" spans="1:9" ht="24" customHeight="1">
      <c r="A7" s="252" t="s">
        <v>38</v>
      </c>
      <c r="B7" s="253"/>
      <c r="C7" s="27">
        <v>1</v>
      </c>
      <c r="D7" s="1"/>
      <c r="E7" s="2" t="s">
        <v>50</v>
      </c>
      <c r="F7" s="27">
        <v>0</v>
      </c>
      <c r="G7" s="1"/>
      <c r="H7" s="2" t="s">
        <v>50</v>
      </c>
      <c r="I7" s="237"/>
    </row>
    <row r="8" spans="1:9" ht="24" customHeight="1">
      <c r="A8" s="252" t="s">
        <v>39</v>
      </c>
      <c r="B8" s="253"/>
      <c r="C8" s="27">
        <v>2</v>
      </c>
      <c r="D8" s="1"/>
      <c r="E8" s="2" t="s">
        <v>50</v>
      </c>
      <c r="F8" s="27">
        <v>0</v>
      </c>
      <c r="G8" s="1"/>
      <c r="H8" s="2" t="s">
        <v>50</v>
      </c>
      <c r="I8" s="237"/>
    </row>
    <row r="9" spans="1:9" ht="24" customHeight="1">
      <c r="A9" s="252" t="s">
        <v>40</v>
      </c>
      <c r="B9" s="253"/>
      <c r="C9" s="27">
        <v>20</v>
      </c>
      <c r="D9" s="1"/>
      <c r="E9" s="2" t="s">
        <v>50</v>
      </c>
      <c r="F9" s="27">
        <v>4</v>
      </c>
      <c r="G9" s="1"/>
      <c r="H9" s="2" t="s">
        <v>50</v>
      </c>
      <c r="I9" s="237"/>
    </row>
    <row r="10" spans="1:9" ht="24" customHeight="1">
      <c r="A10" s="252" t="s">
        <v>41</v>
      </c>
      <c r="B10" s="253"/>
      <c r="C10" s="27">
        <v>7</v>
      </c>
      <c r="D10" s="1"/>
      <c r="E10" s="2" t="s">
        <v>50</v>
      </c>
      <c r="F10" s="27">
        <v>7</v>
      </c>
      <c r="G10" s="1"/>
      <c r="H10" s="2" t="s">
        <v>50</v>
      </c>
      <c r="I10" s="237"/>
    </row>
    <row r="11" spans="1:9" ht="24" customHeight="1" thickBot="1">
      <c r="A11" s="252"/>
      <c r="B11" s="253"/>
      <c r="C11" s="4"/>
      <c r="D11" s="5"/>
      <c r="E11" s="6"/>
      <c r="F11" s="4"/>
      <c r="G11" s="5"/>
      <c r="H11" s="6"/>
      <c r="I11" s="238"/>
    </row>
    <row r="12" spans="1:9" ht="24" customHeight="1">
      <c r="A12" s="237"/>
      <c r="B12" s="25" t="s">
        <v>42</v>
      </c>
      <c r="C12" s="27">
        <f>C14+C15+C16+C17</f>
        <v>11</v>
      </c>
      <c r="D12" s="1"/>
      <c r="E12" s="2" t="s">
        <v>50</v>
      </c>
      <c r="F12" s="239"/>
      <c r="G12" s="240"/>
      <c r="H12" s="241"/>
      <c r="I12" s="248"/>
    </row>
    <row r="13" spans="1:9" ht="24" customHeight="1">
      <c r="A13" s="237"/>
      <c r="B13" s="23" t="s">
        <v>37</v>
      </c>
      <c r="C13" s="3"/>
      <c r="D13" s="1"/>
      <c r="E13" s="2"/>
      <c r="F13" s="242"/>
      <c r="G13" s="243"/>
      <c r="H13" s="244"/>
      <c r="I13" s="237"/>
    </row>
    <row r="14" spans="1:9" ht="24" customHeight="1">
      <c r="A14" s="237"/>
      <c r="B14" s="23" t="s">
        <v>43</v>
      </c>
      <c r="C14" s="27">
        <v>4</v>
      </c>
      <c r="D14" s="1"/>
      <c r="E14" s="2" t="s">
        <v>50</v>
      </c>
      <c r="F14" s="242"/>
      <c r="G14" s="243"/>
      <c r="H14" s="244"/>
      <c r="I14" s="237"/>
    </row>
    <row r="15" spans="1:9" ht="24" customHeight="1">
      <c r="A15" s="237"/>
      <c r="B15" s="23" t="s">
        <v>44</v>
      </c>
      <c r="C15" s="27">
        <v>0</v>
      </c>
      <c r="D15" s="1"/>
      <c r="E15" s="2" t="s">
        <v>50</v>
      </c>
      <c r="F15" s="242"/>
      <c r="G15" s="243"/>
      <c r="H15" s="244"/>
      <c r="I15" s="237"/>
    </row>
    <row r="16" spans="1:9" ht="24" customHeight="1">
      <c r="A16" s="237"/>
      <c r="B16" s="23" t="s">
        <v>45</v>
      </c>
      <c r="C16" s="27">
        <v>7</v>
      </c>
      <c r="D16" s="1"/>
      <c r="E16" s="2" t="s">
        <v>50</v>
      </c>
      <c r="F16" s="242"/>
      <c r="G16" s="243"/>
      <c r="H16" s="244"/>
      <c r="I16" s="237"/>
    </row>
    <row r="17" spans="1:9" ht="24" customHeight="1">
      <c r="A17" s="237"/>
      <c r="B17" s="23" t="s">
        <v>53</v>
      </c>
      <c r="C17" s="27">
        <v>0</v>
      </c>
      <c r="D17" s="1"/>
      <c r="E17" s="2" t="s">
        <v>50</v>
      </c>
      <c r="F17" s="242"/>
      <c r="G17" s="243"/>
      <c r="H17" s="244"/>
      <c r="I17" s="237"/>
    </row>
    <row r="18" spans="1:9" ht="24" customHeight="1">
      <c r="A18" s="237"/>
      <c r="B18" s="7"/>
      <c r="C18" s="8"/>
      <c r="D18" s="1"/>
      <c r="E18" s="2"/>
      <c r="F18" s="242"/>
      <c r="G18" s="243"/>
      <c r="H18" s="244"/>
      <c r="I18" s="237"/>
    </row>
    <row r="19" spans="1:9" ht="24" customHeight="1">
      <c r="A19" s="237"/>
      <c r="B19" s="7"/>
      <c r="C19" s="8"/>
      <c r="D19" s="1"/>
      <c r="E19" s="2"/>
      <c r="F19" s="242"/>
      <c r="G19" s="243"/>
      <c r="H19" s="244"/>
      <c r="I19" s="237"/>
    </row>
    <row r="20" spans="1:9" ht="24" customHeight="1">
      <c r="A20" s="237"/>
      <c r="B20" s="7"/>
      <c r="C20" s="8"/>
      <c r="D20" s="1"/>
      <c r="E20" s="2"/>
      <c r="F20" s="242"/>
      <c r="G20" s="243"/>
      <c r="H20" s="244"/>
      <c r="I20" s="237"/>
    </row>
    <row r="21" spans="1:9" ht="24" customHeight="1" thickBot="1">
      <c r="A21" s="238"/>
      <c r="B21" s="9"/>
      <c r="C21" s="4"/>
      <c r="D21" s="5"/>
      <c r="E21" s="6"/>
      <c r="F21" s="245"/>
      <c r="G21" s="246"/>
      <c r="H21" s="247"/>
      <c r="I21" s="238"/>
    </row>
    <row r="22" spans="1:9" ht="24" customHeight="1">
      <c r="A22" s="249" t="s">
        <v>55</v>
      </c>
      <c r="B22" s="249"/>
      <c r="C22" s="249"/>
      <c r="D22" s="249"/>
      <c r="E22" s="249"/>
      <c r="F22" s="249"/>
      <c r="G22" s="249"/>
      <c r="H22" s="249"/>
      <c r="I22" s="249"/>
    </row>
    <row r="23" ht="13.5">
      <c r="A23" s="28"/>
    </row>
    <row r="24" ht="13.5">
      <c r="A24" s="28"/>
    </row>
  </sheetData>
  <sheetProtection/>
  <mergeCells count="19">
    <mergeCell ref="I5:I11"/>
    <mergeCell ref="A12:A21"/>
    <mergeCell ref="I12:I21"/>
    <mergeCell ref="A4:B4"/>
    <mergeCell ref="A5:B5"/>
    <mergeCell ref="A6:B6"/>
    <mergeCell ref="A7:B7"/>
    <mergeCell ref="A8:B8"/>
    <mergeCell ref="A9:B9"/>
    <mergeCell ref="A2:I2"/>
    <mergeCell ref="F3:I3"/>
    <mergeCell ref="A22:I22"/>
    <mergeCell ref="A1:B1"/>
    <mergeCell ref="A3:B3"/>
    <mergeCell ref="F12:H21"/>
    <mergeCell ref="C4:E4"/>
    <mergeCell ref="F4:H4"/>
    <mergeCell ref="A10:B10"/>
    <mergeCell ref="A11:B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SheetLayoutView="100" workbookViewId="0" topLeftCell="A1">
      <selection activeCell="F12" sqref="F12:H21"/>
    </sheetView>
  </sheetViews>
  <sheetFormatPr defaultColWidth="9.00390625" defaultRowHeight="13.5"/>
  <cols>
    <col min="1" max="1" width="7.625" style="184" customWidth="1"/>
    <col min="2" max="2" width="36.125" style="184" bestFit="1" customWidth="1"/>
    <col min="3" max="3" width="26.625" style="184" customWidth="1"/>
    <col min="4" max="4" width="1.875" style="184" customWidth="1"/>
    <col min="5" max="5" width="3.50390625" style="184" customWidth="1"/>
    <col min="6" max="6" width="26.625" style="184" customWidth="1"/>
    <col min="7" max="7" width="1.875" style="184" customWidth="1"/>
    <col min="8" max="8" width="3.50390625" style="184" customWidth="1"/>
    <col min="9" max="9" width="25.875" style="184" customWidth="1"/>
    <col min="10" max="16384" width="9.00390625" style="184" customWidth="1"/>
  </cols>
  <sheetData>
    <row r="1" spans="1:2" ht="24" customHeight="1">
      <c r="A1" s="254" t="s">
        <v>32</v>
      </c>
      <c r="B1" s="254"/>
    </row>
    <row r="2" spans="1:9" ht="24" customHeight="1">
      <c r="A2" s="255" t="s">
        <v>47</v>
      </c>
      <c r="B2" s="255"/>
      <c r="C2" s="255"/>
      <c r="D2" s="255"/>
      <c r="E2" s="255"/>
      <c r="F2" s="255"/>
      <c r="G2" s="255"/>
      <c r="H2" s="255"/>
      <c r="I2" s="255"/>
    </row>
    <row r="3" spans="1:9" ht="24" customHeight="1" thickBot="1">
      <c r="A3" s="256" t="s">
        <v>186</v>
      </c>
      <c r="B3" s="256"/>
      <c r="F3" s="257" t="str">
        <f>'[10]東京・横浜総括表（様式１）'!F3:I3</f>
        <v>（審議対象期間　平成30年10月1日～平成30年12月31日）</v>
      </c>
      <c r="G3" s="257"/>
      <c r="H3" s="257"/>
      <c r="I3" s="257"/>
    </row>
    <row r="4" spans="1:9" ht="28.5" customHeight="1" thickBot="1">
      <c r="A4" s="258" t="s">
        <v>48</v>
      </c>
      <c r="B4" s="259"/>
      <c r="C4" s="258" t="s">
        <v>49</v>
      </c>
      <c r="D4" s="260"/>
      <c r="E4" s="259"/>
      <c r="F4" s="258" t="s">
        <v>34</v>
      </c>
      <c r="G4" s="260"/>
      <c r="H4" s="259"/>
      <c r="I4" s="183" t="s">
        <v>35</v>
      </c>
    </row>
    <row r="5" spans="1:9" ht="24" customHeight="1">
      <c r="A5" s="250" t="s">
        <v>36</v>
      </c>
      <c r="B5" s="251"/>
      <c r="C5" s="27">
        <v>12</v>
      </c>
      <c r="D5" s="1"/>
      <c r="E5" s="2" t="s">
        <v>50</v>
      </c>
      <c r="F5" s="27">
        <v>5</v>
      </c>
      <c r="G5" s="1"/>
      <c r="H5" s="2" t="s">
        <v>50</v>
      </c>
      <c r="I5" s="248"/>
    </row>
    <row r="6" spans="1:9" ht="24" customHeight="1">
      <c r="A6" s="252" t="s">
        <v>37</v>
      </c>
      <c r="B6" s="253"/>
      <c r="C6" s="3"/>
      <c r="D6" s="1"/>
      <c r="E6" s="2"/>
      <c r="F6" s="3"/>
      <c r="G6" s="1"/>
      <c r="H6" s="2"/>
      <c r="I6" s="237"/>
    </row>
    <row r="7" spans="1:9" ht="24" customHeight="1">
      <c r="A7" s="252" t="s">
        <v>38</v>
      </c>
      <c r="B7" s="253"/>
      <c r="C7" s="27">
        <v>0</v>
      </c>
      <c r="D7" s="1"/>
      <c r="E7" s="2" t="s">
        <v>50</v>
      </c>
      <c r="F7" s="27">
        <v>0</v>
      </c>
      <c r="G7" s="1"/>
      <c r="H7" s="2" t="s">
        <v>50</v>
      </c>
      <c r="I7" s="237"/>
    </row>
    <row r="8" spans="1:9" ht="24" customHeight="1">
      <c r="A8" s="252" t="s">
        <v>39</v>
      </c>
      <c r="B8" s="253"/>
      <c r="C8" s="27">
        <v>0</v>
      </c>
      <c r="D8" s="1"/>
      <c r="E8" s="2" t="s">
        <v>50</v>
      </c>
      <c r="F8" s="27">
        <v>0</v>
      </c>
      <c r="G8" s="1"/>
      <c r="H8" s="2" t="s">
        <v>50</v>
      </c>
      <c r="I8" s="237"/>
    </row>
    <row r="9" spans="1:9" ht="24" customHeight="1">
      <c r="A9" s="252" t="s">
        <v>40</v>
      </c>
      <c r="B9" s="253"/>
      <c r="C9" s="27">
        <v>10</v>
      </c>
      <c r="D9" s="1"/>
      <c r="E9" s="2" t="s">
        <v>50</v>
      </c>
      <c r="F9" s="27">
        <v>3</v>
      </c>
      <c r="G9" s="1"/>
      <c r="H9" s="2" t="s">
        <v>50</v>
      </c>
      <c r="I9" s="237"/>
    </row>
    <row r="10" spans="1:9" ht="24" customHeight="1">
      <c r="A10" s="252" t="s">
        <v>41</v>
      </c>
      <c r="B10" s="253"/>
      <c r="C10" s="27">
        <v>2</v>
      </c>
      <c r="D10" s="1"/>
      <c r="E10" s="2" t="s">
        <v>50</v>
      </c>
      <c r="F10" s="27">
        <v>2</v>
      </c>
      <c r="G10" s="1"/>
      <c r="H10" s="2" t="s">
        <v>50</v>
      </c>
      <c r="I10" s="237"/>
    </row>
    <row r="11" spans="1:9" ht="24" customHeight="1" thickBot="1">
      <c r="A11" s="252"/>
      <c r="B11" s="253"/>
      <c r="C11" s="4"/>
      <c r="D11" s="5"/>
      <c r="E11" s="6"/>
      <c r="F11" s="4"/>
      <c r="G11" s="5"/>
      <c r="H11" s="6"/>
      <c r="I11" s="238"/>
    </row>
    <row r="12" spans="1:9" ht="24" customHeight="1">
      <c r="A12" s="237"/>
      <c r="B12" s="180" t="s">
        <v>42</v>
      </c>
      <c r="C12" s="27">
        <v>5</v>
      </c>
      <c r="D12" s="1"/>
      <c r="E12" s="2" t="s">
        <v>50</v>
      </c>
      <c r="F12" s="239"/>
      <c r="G12" s="240"/>
      <c r="H12" s="241"/>
      <c r="I12" s="248"/>
    </row>
    <row r="13" spans="1:9" ht="24" customHeight="1">
      <c r="A13" s="237"/>
      <c r="B13" s="181" t="s">
        <v>37</v>
      </c>
      <c r="C13" s="3"/>
      <c r="D13" s="1"/>
      <c r="E13" s="2"/>
      <c r="F13" s="242"/>
      <c r="G13" s="243"/>
      <c r="H13" s="244"/>
      <c r="I13" s="237"/>
    </row>
    <row r="14" spans="1:9" ht="24" customHeight="1">
      <c r="A14" s="237"/>
      <c r="B14" s="181" t="s">
        <v>43</v>
      </c>
      <c r="C14" s="27">
        <v>3</v>
      </c>
      <c r="D14" s="1"/>
      <c r="E14" s="2" t="s">
        <v>50</v>
      </c>
      <c r="F14" s="242"/>
      <c r="G14" s="243"/>
      <c r="H14" s="244"/>
      <c r="I14" s="237"/>
    </row>
    <row r="15" spans="1:9" ht="24" customHeight="1">
      <c r="A15" s="237"/>
      <c r="B15" s="181" t="s">
        <v>44</v>
      </c>
      <c r="C15" s="27">
        <v>0</v>
      </c>
      <c r="D15" s="1"/>
      <c r="E15" s="2" t="s">
        <v>50</v>
      </c>
      <c r="F15" s="242"/>
      <c r="G15" s="243"/>
      <c r="H15" s="244"/>
      <c r="I15" s="237"/>
    </row>
    <row r="16" spans="1:9" ht="24" customHeight="1">
      <c r="A16" s="237"/>
      <c r="B16" s="181" t="s">
        <v>45</v>
      </c>
      <c r="C16" s="27">
        <v>2</v>
      </c>
      <c r="D16" s="1"/>
      <c r="E16" s="2" t="s">
        <v>50</v>
      </c>
      <c r="F16" s="242"/>
      <c r="G16" s="243"/>
      <c r="H16" s="244"/>
      <c r="I16" s="237"/>
    </row>
    <row r="17" spans="1:9" ht="24" customHeight="1">
      <c r="A17" s="237"/>
      <c r="B17" s="181" t="s">
        <v>46</v>
      </c>
      <c r="C17" s="27">
        <v>0</v>
      </c>
      <c r="D17" s="1"/>
      <c r="E17" s="2" t="s">
        <v>50</v>
      </c>
      <c r="F17" s="242"/>
      <c r="G17" s="243"/>
      <c r="H17" s="244"/>
      <c r="I17" s="237"/>
    </row>
    <row r="18" spans="1:9" ht="24" customHeight="1">
      <c r="A18" s="237"/>
      <c r="B18" s="7"/>
      <c r="C18" s="8"/>
      <c r="D18" s="1"/>
      <c r="E18" s="2"/>
      <c r="F18" s="242"/>
      <c r="G18" s="243"/>
      <c r="H18" s="244"/>
      <c r="I18" s="237"/>
    </row>
    <row r="19" spans="1:9" ht="24" customHeight="1">
      <c r="A19" s="237"/>
      <c r="B19" s="7"/>
      <c r="C19" s="8"/>
      <c r="D19" s="1"/>
      <c r="E19" s="2"/>
      <c r="F19" s="242"/>
      <c r="G19" s="243"/>
      <c r="H19" s="244"/>
      <c r="I19" s="237"/>
    </row>
    <row r="20" spans="1:9" ht="24" customHeight="1">
      <c r="A20" s="237"/>
      <c r="B20" s="7"/>
      <c r="C20" s="8"/>
      <c r="D20" s="1"/>
      <c r="E20" s="2"/>
      <c r="F20" s="242"/>
      <c r="G20" s="243"/>
      <c r="H20" s="244"/>
      <c r="I20" s="237"/>
    </row>
    <row r="21" spans="1:9" ht="24" customHeight="1" thickBot="1">
      <c r="A21" s="238"/>
      <c r="B21" s="9"/>
      <c r="C21" s="4"/>
      <c r="D21" s="5"/>
      <c r="E21" s="6"/>
      <c r="F21" s="245"/>
      <c r="G21" s="246"/>
      <c r="H21" s="247"/>
      <c r="I21" s="238"/>
    </row>
    <row r="22" spans="1:9" ht="24" customHeight="1">
      <c r="A22" s="249" t="s">
        <v>187</v>
      </c>
      <c r="B22" s="249"/>
      <c r="C22" s="249"/>
      <c r="D22" s="249"/>
      <c r="E22" s="249"/>
      <c r="F22" s="249"/>
      <c r="G22" s="249"/>
      <c r="H22" s="249"/>
      <c r="I22" s="249"/>
    </row>
    <row r="23" ht="13.5">
      <c r="A23" s="28"/>
    </row>
    <row r="24" ht="13.5">
      <c r="A24" s="28"/>
    </row>
  </sheetData>
  <sheetProtection/>
  <mergeCells count="19">
    <mergeCell ref="A10:B10"/>
    <mergeCell ref="A11:B11"/>
    <mergeCell ref="A1:B1"/>
    <mergeCell ref="A2:I2"/>
    <mergeCell ref="A3:B3"/>
    <mergeCell ref="F3:I3"/>
    <mergeCell ref="A4:B4"/>
    <mergeCell ref="C4:E4"/>
    <mergeCell ref="F4:H4"/>
    <mergeCell ref="A12:A21"/>
    <mergeCell ref="F12:H21"/>
    <mergeCell ref="I12:I21"/>
    <mergeCell ref="A22:I22"/>
    <mergeCell ref="A5:B5"/>
    <mergeCell ref="I5:I11"/>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L9"/>
  <sheetViews>
    <sheetView view="pageBreakPreview" zoomScale="90" zoomScaleSheetLayoutView="90" workbookViewId="0" topLeftCell="A1">
      <selection activeCell="G17" sqref="G17"/>
    </sheetView>
  </sheetViews>
  <sheetFormatPr defaultColWidth="9.00390625" defaultRowHeight="13.5"/>
  <cols>
    <col min="1" max="1" width="42.625" style="11" customWidth="1"/>
    <col min="2" max="2" width="30.625" style="33" customWidth="1"/>
    <col min="3" max="3" width="19.125" style="11" customWidth="1"/>
    <col min="4" max="4" width="28.375" style="11" customWidth="1"/>
    <col min="5" max="6" width="18.625" style="11" customWidth="1"/>
    <col min="7" max="7" width="16.625" style="33" customWidth="1"/>
    <col min="8" max="8" width="16.625" style="11" customWidth="1"/>
    <col min="9" max="9" width="10.875" style="11" customWidth="1"/>
    <col min="10" max="10" width="7.625" style="11" customWidth="1"/>
    <col min="11" max="11" width="22.625" style="11" customWidth="1"/>
    <col min="12" max="16384" width="9.00390625" style="11" customWidth="1"/>
  </cols>
  <sheetData>
    <row r="1" ht="13.5">
      <c r="A1" s="10" t="s">
        <v>23</v>
      </c>
    </row>
    <row r="2" spans="1:11" ht="13.5">
      <c r="A2" s="255" t="s">
        <v>24</v>
      </c>
      <c r="B2" s="255"/>
      <c r="C2" s="255"/>
      <c r="D2" s="255"/>
      <c r="E2" s="255"/>
      <c r="F2" s="255"/>
      <c r="G2" s="255"/>
      <c r="H2" s="255"/>
      <c r="I2" s="255"/>
      <c r="J2" s="255"/>
      <c r="K2" s="255"/>
    </row>
    <row r="4" spans="1:11" ht="21" customHeight="1">
      <c r="A4" s="14" t="s">
        <v>15</v>
      </c>
      <c r="F4" s="262" t="str">
        <f>'東京総括表（様式１）'!F3:I3</f>
        <v>（審議対象期間　平成30年10月1日～平成30年12月31日）</v>
      </c>
      <c r="G4" s="262"/>
      <c r="H4" s="262"/>
      <c r="I4" s="262"/>
      <c r="J4" s="262"/>
      <c r="K4" s="262"/>
    </row>
    <row r="5" spans="1:11" s="13" customFormat="1" ht="49.5" customHeight="1">
      <c r="A5" s="72" t="s">
        <v>25</v>
      </c>
      <c r="B5" s="72" t="s">
        <v>2</v>
      </c>
      <c r="C5" s="72" t="s">
        <v>5</v>
      </c>
      <c r="D5" s="72" t="s">
        <v>7</v>
      </c>
      <c r="E5" s="72" t="s">
        <v>60</v>
      </c>
      <c r="F5" s="72" t="s">
        <v>10</v>
      </c>
      <c r="G5" s="72" t="s">
        <v>8</v>
      </c>
      <c r="H5" s="72" t="s">
        <v>3</v>
      </c>
      <c r="I5" s="72" t="s">
        <v>9</v>
      </c>
      <c r="J5" s="72" t="s">
        <v>56</v>
      </c>
      <c r="K5" s="72" t="s">
        <v>4</v>
      </c>
    </row>
    <row r="6" spans="1:12" s="13" customFormat="1" ht="139.5" customHeight="1">
      <c r="A6" s="74" t="s">
        <v>239</v>
      </c>
      <c r="B6" s="74" t="s">
        <v>92</v>
      </c>
      <c r="C6" s="75">
        <v>43405</v>
      </c>
      <c r="D6" s="74" t="s">
        <v>93</v>
      </c>
      <c r="E6" s="76">
        <v>8040001020639</v>
      </c>
      <c r="F6" s="73" t="s">
        <v>94</v>
      </c>
      <c r="G6" s="77">
        <v>34916400</v>
      </c>
      <c r="H6" s="77">
        <v>32076000</v>
      </c>
      <c r="I6" s="156">
        <f>ROUNDDOWN(H6/G6*100,1)</f>
        <v>91.8</v>
      </c>
      <c r="J6" s="73">
        <v>2</v>
      </c>
      <c r="K6" s="73"/>
      <c r="L6" s="78"/>
    </row>
    <row r="7" ht="9.75" customHeight="1"/>
    <row r="8" spans="1:11" ht="13.5">
      <c r="A8" s="261" t="s">
        <v>13</v>
      </c>
      <c r="B8" s="261"/>
      <c r="C8" s="261"/>
      <c r="D8" s="261"/>
      <c r="E8" s="261"/>
      <c r="F8" s="261"/>
      <c r="G8" s="261"/>
      <c r="H8" s="261"/>
      <c r="I8" s="261"/>
      <c r="J8" s="261"/>
      <c r="K8" s="261"/>
    </row>
    <row r="9" spans="1:11" ht="13.5">
      <c r="A9" s="14" t="s">
        <v>12</v>
      </c>
      <c r="B9" s="15"/>
      <c r="C9" s="14"/>
      <c r="D9" s="14"/>
      <c r="E9" s="14"/>
      <c r="F9" s="14"/>
      <c r="G9" s="15"/>
      <c r="H9" s="14"/>
      <c r="I9" s="14"/>
      <c r="J9" s="14"/>
      <c r="K9" s="14"/>
    </row>
  </sheetData>
  <sheetProtection/>
  <mergeCells count="3">
    <mergeCell ref="A2:K2"/>
    <mergeCell ref="A8:K8"/>
    <mergeCell ref="F4:K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&amp;C東京-別記様式2（&amp;P/&amp;N）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L14"/>
  <sheetViews>
    <sheetView view="pageBreakPreview" zoomScaleSheetLayoutView="100" zoomScalePageLayoutView="0" workbookViewId="0" topLeftCell="A1">
      <selection activeCell="N6" sqref="N6"/>
    </sheetView>
  </sheetViews>
  <sheetFormatPr defaultColWidth="9.00390625" defaultRowHeight="13.5"/>
  <cols>
    <col min="1" max="1" width="39.125" style="11" customWidth="1"/>
    <col min="2" max="2" width="30.625" style="33"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3" customWidth="1"/>
    <col min="9" max="9" width="11.625" style="33" customWidth="1"/>
    <col min="10" max="11" width="7.625" style="11" customWidth="1"/>
    <col min="12" max="12" width="22.625" style="11" customWidth="1"/>
    <col min="13" max="16384" width="9.00390625" style="11" customWidth="1"/>
  </cols>
  <sheetData>
    <row r="1" ht="13.5">
      <c r="A1" s="10" t="s">
        <v>26</v>
      </c>
    </row>
    <row r="2" spans="1:12" ht="13.5">
      <c r="A2" s="255" t="s">
        <v>27</v>
      </c>
      <c r="B2" s="255"/>
      <c r="C2" s="255"/>
      <c r="D2" s="255"/>
      <c r="E2" s="255"/>
      <c r="F2" s="255"/>
      <c r="G2" s="255"/>
      <c r="H2" s="255"/>
      <c r="I2" s="255"/>
      <c r="J2" s="255"/>
      <c r="K2" s="255"/>
      <c r="L2" s="255"/>
    </row>
    <row r="4" spans="1:12" ht="21" customHeight="1">
      <c r="A4" s="14" t="str">
        <f>'東京別記様式 2（競争入札（公共工事））'!A4</f>
        <v>（部局名：東京税関）</v>
      </c>
      <c r="F4" s="262" t="str">
        <f>'東京別記様式 2（競争入札（公共工事））'!F4:K4</f>
        <v>（審議対象期間　平成30年10月1日～平成30年12月31日）</v>
      </c>
      <c r="G4" s="262"/>
      <c r="H4" s="262"/>
      <c r="I4" s="262"/>
      <c r="J4" s="262"/>
      <c r="K4" s="262"/>
      <c r="L4" s="262"/>
    </row>
    <row r="5" spans="1:12" s="13" customFormat="1" ht="49.5" customHeight="1">
      <c r="A5" s="72" t="s">
        <v>25</v>
      </c>
      <c r="B5" s="72" t="s">
        <v>2</v>
      </c>
      <c r="C5" s="72" t="s">
        <v>5</v>
      </c>
      <c r="D5" s="72" t="s">
        <v>7</v>
      </c>
      <c r="E5" s="72" t="s">
        <v>60</v>
      </c>
      <c r="F5" s="72" t="s">
        <v>30</v>
      </c>
      <c r="G5" s="72" t="s">
        <v>8</v>
      </c>
      <c r="H5" s="72" t="s">
        <v>3</v>
      </c>
      <c r="I5" s="72" t="s">
        <v>9</v>
      </c>
      <c r="J5" s="72" t="s">
        <v>56</v>
      </c>
      <c r="K5" s="72" t="s">
        <v>31</v>
      </c>
      <c r="L5" s="72" t="s">
        <v>4</v>
      </c>
    </row>
    <row r="6" spans="1:12" s="29" customFormat="1" ht="139.5" customHeight="1">
      <c r="A6" s="61" t="s">
        <v>240</v>
      </c>
      <c r="B6" s="81" t="s">
        <v>136</v>
      </c>
      <c r="C6" s="80">
        <v>43439</v>
      </c>
      <c r="D6" s="81" t="s">
        <v>137</v>
      </c>
      <c r="E6" s="88">
        <v>7040001042741</v>
      </c>
      <c r="F6" s="85" t="s">
        <v>138</v>
      </c>
      <c r="G6" s="94" t="s">
        <v>180</v>
      </c>
      <c r="H6" s="171">
        <v>7879410</v>
      </c>
      <c r="I6" s="50" t="s">
        <v>171</v>
      </c>
      <c r="J6" s="46" t="s">
        <v>61</v>
      </c>
      <c r="K6" s="46" t="s">
        <v>61</v>
      </c>
      <c r="L6" s="61" t="s">
        <v>172</v>
      </c>
    </row>
    <row r="7" spans="1:12" s="188" customFormat="1" ht="139.5" customHeight="1">
      <c r="A7" s="61" t="s">
        <v>241</v>
      </c>
      <c r="B7" s="81" t="s">
        <v>92</v>
      </c>
      <c r="C7" s="80">
        <v>43420</v>
      </c>
      <c r="D7" s="81" t="s">
        <v>179</v>
      </c>
      <c r="E7" s="88">
        <v>1010001112577</v>
      </c>
      <c r="F7" s="189" t="s">
        <v>138</v>
      </c>
      <c r="G7" s="190">
        <v>39322800</v>
      </c>
      <c r="H7" s="190">
        <v>39322800</v>
      </c>
      <c r="I7" s="50">
        <v>1</v>
      </c>
      <c r="J7" s="46" t="s">
        <v>61</v>
      </c>
      <c r="K7" s="46" t="s">
        <v>61</v>
      </c>
      <c r="L7" s="187"/>
    </row>
    <row r="8" spans="4:10" ht="13.5">
      <c r="D8" s="37"/>
      <c r="E8" s="37"/>
      <c r="I8" s="82"/>
      <c r="J8" s="38"/>
    </row>
    <row r="9" spans="1:12" ht="25.5" customHeight="1">
      <c r="A9" s="261" t="s">
        <v>13</v>
      </c>
      <c r="B9" s="261"/>
      <c r="C9" s="261"/>
      <c r="D9" s="261"/>
      <c r="E9" s="261"/>
      <c r="F9" s="261"/>
      <c r="G9" s="261"/>
      <c r="H9" s="261"/>
      <c r="I9" s="261"/>
      <c r="J9" s="261"/>
      <c r="K9" s="261"/>
      <c r="L9" s="263"/>
    </row>
    <row r="10" spans="1:12" ht="30" customHeight="1">
      <c r="A10" s="264" t="s">
        <v>57</v>
      </c>
      <c r="B10" s="265"/>
      <c r="C10" s="265"/>
      <c r="D10" s="265"/>
      <c r="E10" s="265"/>
      <c r="F10" s="265"/>
      <c r="G10" s="265"/>
      <c r="H10" s="265"/>
      <c r="I10" s="265"/>
      <c r="J10" s="265"/>
      <c r="K10" s="265"/>
      <c r="L10" s="14"/>
    </row>
    <row r="11" spans="1:12" ht="26.25" customHeight="1">
      <c r="A11" s="14" t="s">
        <v>58</v>
      </c>
      <c r="B11" s="15"/>
      <c r="C11" s="14"/>
      <c r="D11" s="14"/>
      <c r="E11" s="14"/>
      <c r="F11" s="14"/>
      <c r="G11" s="14"/>
      <c r="H11" s="15"/>
      <c r="I11" s="15"/>
      <c r="J11" s="14"/>
      <c r="K11" s="14"/>
      <c r="L11" s="34"/>
    </row>
    <row r="12" spans="1:12" ht="26.25" customHeight="1">
      <c r="A12" s="14" t="s">
        <v>59</v>
      </c>
      <c r="B12" s="15"/>
      <c r="C12" s="14"/>
      <c r="D12" s="14"/>
      <c r="E12" s="14"/>
      <c r="F12" s="14"/>
      <c r="G12" s="14"/>
      <c r="H12" s="15"/>
      <c r="I12" s="15"/>
      <c r="J12" s="14"/>
      <c r="K12" s="14"/>
      <c r="L12" s="34"/>
    </row>
    <row r="14" spans="4:5" ht="13.5">
      <c r="D14" s="14"/>
      <c r="E14" s="14"/>
    </row>
  </sheetData>
  <sheetProtection/>
  <mergeCells count="4">
    <mergeCell ref="A2:L2"/>
    <mergeCell ref="A9:L9"/>
    <mergeCell ref="A10:K10"/>
    <mergeCell ref="F4:L4"/>
  </mergeCells>
  <conditionalFormatting sqref="B6:B7">
    <cfRule type="expression" priority="3" dxfId="0">
      <formula>AND(COUNTIF($AB6,"*分担契約*"),NOT(COUNTIF($E6,"*ほか*")))</formula>
    </cfRule>
  </conditionalFormatting>
  <dataValidations count="2">
    <dataValidation errorStyle="information" type="date" allowBlank="1" showInputMessage="1" showErrorMessage="1" prompt="平成30年4月1日の形式で入力する。" sqref="C6:C7">
      <formula1>43191</formula1>
      <formula2>43555</formula2>
    </dataValidation>
    <dataValidation allowBlank="1" showInputMessage="1" showErrorMessage="1" imeMode="halfAlpha" sqref="E6:E7"/>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3" r:id="rId1"/>
  <headerFooter alignWithMargins="0">
    <oddFooter>&amp;C東京-別記様式3（&amp;P/&amp;N）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L28"/>
  <sheetViews>
    <sheetView view="pageBreakPreview" zoomScale="80" zoomScaleSheetLayoutView="80" zoomScalePageLayoutView="0" workbookViewId="0" topLeftCell="A1">
      <selection activeCell="N7" sqref="N7"/>
    </sheetView>
  </sheetViews>
  <sheetFormatPr defaultColWidth="9.00390625" defaultRowHeight="13.5"/>
  <cols>
    <col min="1" max="1" width="41.50390625" style="30" customWidth="1"/>
    <col min="2" max="2" width="30.625" style="35" customWidth="1"/>
    <col min="3" max="3" width="19.125" style="31" customWidth="1"/>
    <col min="4" max="4" width="30.625" style="30" customWidth="1"/>
    <col min="5" max="6" width="18.625" style="30" customWidth="1"/>
    <col min="7" max="7" width="16.625" style="35" customWidth="1"/>
    <col min="8" max="8" width="16.625" style="30" customWidth="1"/>
    <col min="9" max="9" width="12.50390625" style="30" bestFit="1" customWidth="1"/>
    <col min="10" max="10" width="7.625" style="39" customWidth="1"/>
    <col min="11" max="11" width="22.625" style="30" customWidth="1"/>
    <col min="12" max="16384" width="9.00390625" style="11" customWidth="1"/>
  </cols>
  <sheetData>
    <row r="1" ht="13.5">
      <c r="A1" s="30" t="s">
        <v>14</v>
      </c>
    </row>
    <row r="2" spans="1:11" ht="13.5">
      <c r="A2" s="266" t="s">
        <v>11</v>
      </c>
      <c r="B2" s="266"/>
      <c r="C2" s="266"/>
      <c r="D2" s="266"/>
      <c r="E2" s="266"/>
      <c r="F2" s="266"/>
      <c r="G2" s="266"/>
      <c r="H2" s="266"/>
      <c r="I2" s="266"/>
      <c r="J2" s="266"/>
      <c r="K2" s="266"/>
    </row>
    <row r="4" spans="1:11" ht="21" customHeight="1">
      <c r="A4" s="32" t="str">
        <f>'東京別記様式 3（随意契約（公共工事））'!A4</f>
        <v>（部局名：東京税関）</v>
      </c>
      <c r="F4" s="268" t="str">
        <f>'東京別記様式 3（随意契約（公共工事））'!F4:L4</f>
        <v>（審議対象期間　平成30年10月1日～平成30年12月31日）</v>
      </c>
      <c r="G4" s="268"/>
      <c r="H4" s="268"/>
      <c r="I4" s="268"/>
      <c r="J4" s="268"/>
      <c r="K4" s="268"/>
    </row>
    <row r="5" spans="1:11" s="13" customFormat="1" ht="49.5" customHeight="1">
      <c r="A5" s="72" t="s">
        <v>6</v>
      </c>
      <c r="B5" s="72" t="s">
        <v>2</v>
      </c>
      <c r="C5" s="72" t="s">
        <v>5</v>
      </c>
      <c r="D5" s="72" t="s">
        <v>245</v>
      </c>
      <c r="E5" s="72" t="s">
        <v>60</v>
      </c>
      <c r="F5" s="72" t="s">
        <v>10</v>
      </c>
      <c r="G5" s="72" t="s">
        <v>8</v>
      </c>
      <c r="H5" s="72" t="s">
        <v>3</v>
      </c>
      <c r="I5" s="72" t="s">
        <v>9</v>
      </c>
      <c r="J5" s="72" t="s">
        <v>56</v>
      </c>
      <c r="K5" s="72" t="s">
        <v>4</v>
      </c>
    </row>
    <row r="6" spans="1:12" s="13" customFormat="1" ht="139.5" customHeight="1">
      <c r="A6" s="155" t="s">
        <v>242</v>
      </c>
      <c r="B6" s="113" t="s">
        <v>68</v>
      </c>
      <c r="C6" s="114">
        <v>43378</v>
      </c>
      <c r="D6" s="113" t="s">
        <v>82</v>
      </c>
      <c r="E6" s="115">
        <v>8010001036398</v>
      </c>
      <c r="F6" s="116" t="s">
        <v>69</v>
      </c>
      <c r="G6" s="145" t="s">
        <v>64</v>
      </c>
      <c r="H6" s="118">
        <v>6585192</v>
      </c>
      <c r="I6" s="151" t="s">
        <v>61</v>
      </c>
      <c r="J6" s="73">
        <v>2</v>
      </c>
      <c r="K6" s="120"/>
      <c r="L6" s="64"/>
    </row>
    <row r="7" spans="1:12" s="13" customFormat="1" ht="139.5" customHeight="1">
      <c r="A7" s="120" t="s">
        <v>74</v>
      </c>
      <c r="B7" s="89" t="s">
        <v>79</v>
      </c>
      <c r="C7" s="121">
        <v>43385</v>
      </c>
      <c r="D7" s="120" t="s">
        <v>83</v>
      </c>
      <c r="E7" s="122">
        <v>8040001003263</v>
      </c>
      <c r="F7" s="116" t="s">
        <v>70</v>
      </c>
      <c r="G7" s="145" t="s">
        <v>64</v>
      </c>
      <c r="H7" s="124" t="s">
        <v>89</v>
      </c>
      <c r="I7" s="125" t="s">
        <v>61</v>
      </c>
      <c r="J7" s="73">
        <v>2</v>
      </c>
      <c r="K7" s="120" t="s">
        <v>90</v>
      </c>
      <c r="L7" s="64"/>
    </row>
    <row r="8" spans="1:12" s="13" customFormat="1" ht="139.5" customHeight="1">
      <c r="A8" s="89" t="s">
        <v>75</v>
      </c>
      <c r="B8" s="89" t="s">
        <v>79</v>
      </c>
      <c r="C8" s="98">
        <v>43399</v>
      </c>
      <c r="D8" s="89" t="s">
        <v>84</v>
      </c>
      <c r="E8" s="126">
        <v>1080001000684</v>
      </c>
      <c r="F8" s="144" t="s">
        <v>178</v>
      </c>
      <c r="G8" s="145" t="s">
        <v>64</v>
      </c>
      <c r="H8" s="118">
        <v>2207444</v>
      </c>
      <c r="I8" s="54" t="s">
        <v>91</v>
      </c>
      <c r="J8" s="73">
        <v>3</v>
      </c>
      <c r="K8" s="128"/>
      <c r="L8" s="64"/>
    </row>
    <row r="9" spans="1:12" s="13" customFormat="1" ht="139.5" customHeight="1">
      <c r="A9" s="234" t="s">
        <v>243</v>
      </c>
      <c r="B9" s="89" t="s">
        <v>80</v>
      </c>
      <c r="C9" s="98">
        <v>43404</v>
      </c>
      <c r="D9" s="89" t="s">
        <v>85</v>
      </c>
      <c r="E9" s="129">
        <v>4010701000913</v>
      </c>
      <c r="F9" s="116" t="s">
        <v>70</v>
      </c>
      <c r="G9" s="123">
        <v>73436453</v>
      </c>
      <c r="H9" s="130">
        <v>38865312</v>
      </c>
      <c r="I9" s="79">
        <f>ROUNDDOWN(H9/G9,3)</f>
        <v>0.529</v>
      </c>
      <c r="J9" s="73">
        <v>3</v>
      </c>
      <c r="K9" s="128"/>
      <c r="L9" s="64"/>
    </row>
    <row r="10" spans="1:12" s="13" customFormat="1" ht="139.5" customHeight="1">
      <c r="A10" s="155" t="s">
        <v>244</v>
      </c>
      <c r="B10" s="113" t="s">
        <v>80</v>
      </c>
      <c r="C10" s="114">
        <v>43404</v>
      </c>
      <c r="D10" s="113" t="s">
        <v>86</v>
      </c>
      <c r="E10" s="115">
        <v>1010001087332</v>
      </c>
      <c r="F10" s="116" t="s">
        <v>70</v>
      </c>
      <c r="G10" s="117">
        <v>51299989</v>
      </c>
      <c r="H10" s="118">
        <v>18249840</v>
      </c>
      <c r="I10" s="79">
        <f>ROUNDDOWN(H10/G10,3)</f>
        <v>0.355</v>
      </c>
      <c r="J10" s="73">
        <v>3</v>
      </c>
      <c r="K10" s="120"/>
      <c r="L10" s="64"/>
    </row>
    <row r="11" spans="1:12" s="13" customFormat="1" ht="139.5" customHeight="1">
      <c r="A11" s="120" t="s">
        <v>76</v>
      </c>
      <c r="B11" s="89" t="s">
        <v>81</v>
      </c>
      <c r="C11" s="121">
        <v>43378</v>
      </c>
      <c r="D11" s="120" t="s">
        <v>87</v>
      </c>
      <c r="E11" s="122">
        <v>9200001015704</v>
      </c>
      <c r="F11" s="116" t="s">
        <v>70</v>
      </c>
      <c r="G11" s="123">
        <v>47979402</v>
      </c>
      <c r="H11" s="124">
        <v>46789164</v>
      </c>
      <c r="I11" s="79">
        <f>ROUNDDOWN(H11/G11,3)</f>
        <v>0.975</v>
      </c>
      <c r="J11" s="73">
        <v>5</v>
      </c>
      <c r="K11" s="120"/>
      <c r="L11" s="64"/>
    </row>
    <row r="12" spans="1:12" s="13" customFormat="1" ht="139.5" customHeight="1">
      <c r="A12" s="89" t="s">
        <v>77</v>
      </c>
      <c r="B12" s="89" t="s">
        <v>81</v>
      </c>
      <c r="C12" s="98">
        <v>43378</v>
      </c>
      <c r="D12" s="147" t="s">
        <v>88</v>
      </c>
      <c r="E12" s="126">
        <v>8010001040301</v>
      </c>
      <c r="F12" s="116" t="s">
        <v>70</v>
      </c>
      <c r="G12" s="127">
        <v>13924338</v>
      </c>
      <c r="H12" s="118">
        <v>12528745</v>
      </c>
      <c r="I12" s="79">
        <f>ROUNDDOWN(H12/G12,3)</f>
        <v>0.899</v>
      </c>
      <c r="J12" s="73">
        <v>5</v>
      </c>
      <c r="K12" s="128"/>
      <c r="L12" s="64"/>
    </row>
    <row r="13" spans="1:12" s="13" customFormat="1" ht="139.5" customHeight="1">
      <c r="A13" s="89" t="s">
        <v>78</v>
      </c>
      <c r="B13" s="89" t="s">
        <v>68</v>
      </c>
      <c r="C13" s="98">
        <v>43404</v>
      </c>
      <c r="D13" s="89" t="s">
        <v>63</v>
      </c>
      <c r="E13" s="129">
        <v>9010601021385</v>
      </c>
      <c r="F13" s="116" t="s">
        <v>70</v>
      </c>
      <c r="G13" s="148" t="s">
        <v>71</v>
      </c>
      <c r="H13" s="130">
        <v>81741960</v>
      </c>
      <c r="I13" s="79" t="s">
        <v>61</v>
      </c>
      <c r="J13" s="73">
        <v>1</v>
      </c>
      <c r="K13" s="128"/>
      <c r="L13" s="64"/>
    </row>
    <row r="14" spans="1:12" s="13" customFormat="1" ht="139.5" customHeight="1">
      <c r="A14" s="155" t="s">
        <v>246</v>
      </c>
      <c r="B14" s="113" t="s">
        <v>95</v>
      </c>
      <c r="C14" s="114">
        <v>43418</v>
      </c>
      <c r="D14" s="113" t="s">
        <v>96</v>
      </c>
      <c r="E14" s="115">
        <v>2390001006294</v>
      </c>
      <c r="F14" s="116" t="s">
        <v>94</v>
      </c>
      <c r="G14" s="152" t="s">
        <v>65</v>
      </c>
      <c r="H14" s="118" t="s">
        <v>97</v>
      </c>
      <c r="I14" s="151" t="s">
        <v>61</v>
      </c>
      <c r="J14" s="73">
        <v>2</v>
      </c>
      <c r="K14" s="120" t="s">
        <v>133</v>
      </c>
      <c r="L14" s="64"/>
    </row>
    <row r="15" spans="1:12" s="13" customFormat="1" ht="139.5" customHeight="1">
      <c r="A15" s="120" t="s">
        <v>98</v>
      </c>
      <c r="B15" s="157" t="s">
        <v>99</v>
      </c>
      <c r="C15" s="114">
        <v>43424</v>
      </c>
      <c r="D15" s="120" t="s">
        <v>100</v>
      </c>
      <c r="E15" s="122">
        <v>9011601000692</v>
      </c>
      <c r="F15" s="116" t="s">
        <v>94</v>
      </c>
      <c r="G15" s="123">
        <v>4003560</v>
      </c>
      <c r="H15" s="124">
        <v>3167640</v>
      </c>
      <c r="I15" s="158">
        <f>ROUNDDOWN(H15/G15*100,1)</f>
        <v>79.1</v>
      </c>
      <c r="J15" s="73">
        <v>2</v>
      </c>
      <c r="K15" s="120"/>
      <c r="L15" s="64"/>
    </row>
    <row r="16" spans="1:12" s="13" customFormat="1" ht="139.5" customHeight="1">
      <c r="A16" s="161" t="s">
        <v>124</v>
      </c>
      <c r="B16" s="157" t="s">
        <v>102</v>
      </c>
      <c r="C16" s="98">
        <v>43434</v>
      </c>
      <c r="D16" s="161" t="s">
        <v>125</v>
      </c>
      <c r="E16" s="126">
        <v>4010701000913</v>
      </c>
      <c r="F16" s="116" t="s">
        <v>103</v>
      </c>
      <c r="G16" s="174" t="s">
        <v>65</v>
      </c>
      <c r="H16" s="118">
        <v>439344108</v>
      </c>
      <c r="I16" s="79" t="s">
        <v>104</v>
      </c>
      <c r="J16" s="73">
        <v>1</v>
      </c>
      <c r="K16" s="128"/>
      <c r="L16" s="64"/>
    </row>
    <row r="17" spans="1:12" s="13" customFormat="1" ht="139.5" customHeight="1">
      <c r="A17" s="234" t="s">
        <v>247</v>
      </c>
      <c r="B17" s="157" t="s">
        <v>99</v>
      </c>
      <c r="C17" s="98">
        <v>43419</v>
      </c>
      <c r="D17" s="157" t="s">
        <v>105</v>
      </c>
      <c r="E17" s="129">
        <v>9120001003378</v>
      </c>
      <c r="F17" s="116" t="s">
        <v>103</v>
      </c>
      <c r="G17" s="123">
        <v>2660947</v>
      </c>
      <c r="H17" s="130">
        <v>2457594</v>
      </c>
      <c r="I17" s="156">
        <f>ROUNDDOWN(H17/G17*100,1)</f>
        <v>92.3</v>
      </c>
      <c r="J17" s="73">
        <v>3</v>
      </c>
      <c r="K17" s="128"/>
      <c r="L17" s="64"/>
    </row>
    <row r="18" spans="1:12" s="13" customFormat="1" ht="139.5" customHeight="1">
      <c r="A18" s="155" t="s">
        <v>248</v>
      </c>
      <c r="B18" s="113" t="s">
        <v>99</v>
      </c>
      <c r="C18" s="114">
        <v>43423</v>
      </c>
      <c r="D18" s="113" t="s">
        <v>127</v>
      </c>
      <c r="E18" s="115">
        <v>7010001064648</v>
      </c>
      <c r="F18" s="116" t="s">
        <v>103</v>
      </c>
      <c r="G18" s="131">
        <v>1944000</v>
      </c>
      <c r="H18" s="118">
        <v>1804032</v>
      </c>
      <c r="I18" s="119">
        <f>ROUNDDOWN(H18/G18,3)</f>
        <v>0.928</v>
      </c>
      <c r="J18" s="73">
        <v>1</v>
      </c>
      <c r="K18" s="120"/>
      <c r="L18" s="64"/>
    </row>
    <row r="19" spans="1:12" s="13" customFormat="1" ht="139.5" customHeight="1">
      <c r="A19" s="81" t="s">
        <v>141</v>
      </c>
      <c r="B19" s="81" t="s">
        <v>139</v>
      </c>
      <c r="C19" s="80">
        <v>43437</v>
      </c>
      <c r="D19" s="81" t="s">
        <v>140</v>
      </c>
      <c r="E19" s="88">
        <v>5020001072461</v>
      </c>
      <c r="F19" s="116" t="s">
        <v>103</v>
      </c>
      <c r="G19" s="123" t="s">
        <v>142</v>
      </c>
      <c r="H19" s="172" t="s">
        <v>174</v>
      </c>
      <c r="I19" s="173" t="s">
        <v>143</v>
      </c>
      <c r="J19" s="73">
        <v>3</v>
      </c>
      <c r="K19" s="120" t="s">
        <v>175</v>
      </c>
      <c r="L19" s="64"/>
    </row>
    <row r="20" spans="1:12" s="13" customFormat="1" ht="139.5" customHeight="1">
      <c r="A20" s="89" t="s">
        <v>144</v>
      </c>
      <c r="B20" s="89" t="s">
        <v>145</v>
      </c>
      <c r="C20" s="98">
        <v>43446</v>
      </c>
      <c r="D20" s="89" t="s">
        <v>146</v>
      </c>
      <c r="E20" s="126">
        <v>7010001016830</v>
      </c>
      <c r="F20" s="116" t="s">
        <v>103</v>
      </c>
      <c r="G20" s="175" t="s">
        <v>147</v>
      </c>
      <c r="H20" s="118">
        <v>15798205</v>
      </c>
      <c r="I20" s="79" t="s">
        <v>173</v>
      </c>
      <c r="J20" s="73">
        <v>3</v>
      </c>
      <c r="K20" s="128" t="s">
        <v>176</v>
      </c>
      <c r="L20" s="64"/>
    </row>
    <row r="21" spans="1:12" s="13" customFormat="1" ht="139.5" customHeight="1">
      <c r="A21" s="161" t="s">
        <v>148</v>
      </c>
      <c r="B21" s="161" t="s">
        <v>149</v>
      </c>
      <c r="C21" s="98">
        <v>43444</v>
      </c>
      <c r="D21" s="161" t="s">
        <v>150</v>
      </c>
      <c r="E21" s="129">
        <v>7110001004882</v>
      </c>
      <c r="F21" s="116" t="s">
        <v>103</v>
      </c>
      <c r="G21" s="146" t="s">
        <v>156</v>
      </c>
      <c r="H21" s="118" t="s">
        <v>152</v>
      </c>
      <c r="I21" s="79" t="s">
        <v>61</v>
      </c>
      <c r="J21" s="73">
        <v>2</v>
      </c>
      <c r="K21" s="128" t="s">
        <v>153</v>
      </c>
      <c r="L21" s="64"/>
    </row>
    <row r="22" spans="1:12" s="13" customFormat="1" ht="139.5" customHeight="1">
      <c r="A22" s="177" t="s">
        <v>154</v>
      </c>
      <c r="B22" s="161" t="s">
        <v>68</v>
      </c>
      <c r="C22" s="98">
        <v>43437</v>
      </c>
      <c r="D22" s="161" t="s">
        <v>155</v>
      </c>
      <c r="E22" s="129">
        <v>1020001071491</v>
      </c>
      <c r="F22" s="116" t="s">
        <v>103</v>
      </c>
      <c r="G22" s="146" t="s">
        <v>151</v>
      </c>
      <c r="H22" s="130">
        <v>7128000</v>
      </c>
      <c r="I22" s="79" t="s">
        <v>61</v>
      </c>
      <c r="J22" s="73">
        <v>1</v>
      </c>
      <c r="K22" s="128"/>
      <c r="L22" s="64"/>
    </row>
    <row r="23" spans="1:12" s="13" customFormat="1" ht="139.5" customHeight="1">
      <c r="A23" s="234" t="s">
        <v>249</v>
      </c>
      <c r="B23" s="161" t="s">
        <v>160</v>
      </c>
      <c r="C23" s="98">
        <v>43441</v>
      </c>
      <c r="D23" s="161" t="s">
        <v>161</v>
      </c>
      <c r="E23" s="129">
        <v>5120001111309</v>
      </c>
      <c r="F23" s="116" t="s">
        <v>103</v>
      </c>
      <c r="G23" s="123">
        <v>9739699</v>
      </c>
      <c r="H23" s="130">
        <v>4287600</v>
      </c>
      <c r="I23" s="79">
        <f>ROUNDDOWN(H23/G23,3)</f>
        <v>0.44</v>
      </c>
      <c r="J23" s="73">
        <v>5</v>
      </c>
      <c r="K23" s="128"/>
      <c r="L23" s="64"/>
    </row>
    <row r="24" spans="1:12" s="13" customFormat="1" ht="139.5" customHeight="1">
      <c r="A24" s="234" t="s">
        <v>250</v>
      </c>
      <c r="B24" s="161" t="s">
        <v>68</v>
      </c>
      <c r="C24" s="98">
        <v>43447</v>
      </c>
      <c r="D24" s="161" t="s">
        <v>162</v>
      </c>
      <c r="E24" s="129">
        <v>2010401025923</v>
      </c>
      <c r="F24" s="116" t="s">
        <v>103</v>
      </c>
      <c r="G24" s="123">
        <v>5811469</v>
      </c>
      <c r="H24" s="130">
        <v>5068440</v>
      </c>
      <c r="I24" s="79">
        <f>ROUNDDOWN(H24/G24,3)</f>
        <v>0.872</v>
      </c>
      <c r="J24" s="73">
        <v>3</v>
      </c>
      <c r="K24" s="128"/>
      <c r="L24" s="64"/>
    </row>
    <row r="25" spans="1:12" s="13" customFormat="1" ht="139.5" customHeight="1">
      <c r="A25" s="234" t="s">
        <v>251</v>
      </c>
      <c r="B25" s="161" t="s">
        <v>68</v>
      </c>
      <c r="C25" s="98">
        <v>43459</v>
      </c>
      <c r="D25" s="161" t="s">
        <v>166</v>
      </c>
      <c r="E25" s="129">
        <v>1010801022050</v>
      </c>
      <c r="F25" s="116" t="s">
        <v>103</v>
      </c>
      <c r="G25" s="123">
        <v>1382400</v>
      </c>
      <c r="H25" s="130">
        <v>213840</v>
      </c>
      <c r="I25" s="79">
        <f>ROUNDDOWN(H25/G25,3)</f>
        <v>0.154</v>
      </c>
      <c r="J25" s="73">
        <v>3</v>
      </c>
      <c r="K25" s="128"/>
      <c r="L25" s="64"/>
    </row>
    <row r="27" spans="1:11" ht="13.5">
      <c r="A27" s="267" t="s">
        <v>13</v>
      </c>
      <c r="B27" s="267"/>
      <c r="C27" s="267"/>
      <c r="D27" s="267"/>
      <c r="E27" s="267"/>
      <c r="F27" s="267"/>
      <c r="G27" s="267"/>
      <c r="H27" s="267"/>
      <c r="I27" s="267"/>
      <c r="J27" s="267"/>
      <c r="K27" s="267"/>
    </row>
    <row r="28" spans="1:11" ht="13.5">
      <c r="A28" s="32" t="s">
        <v>12</v>
      </c>
      <c r="B28" s="112"/>
      <c r="D28" s="32"/>
      <c r="E28" s="32"/>
      <c r="F28" s="32"/>
      <c r="G28" s="112"/>
      <c r="H28" s="32"/>
      <c r="I28" s="32"/>
      <c r="K28" s="32"/>
    </row>
  </sheetData>
  <sheetProtection/>
  <autoFilter ref="A5:K25"/>
  <mergeCells count="3">
    <mergeCell ref="A2:K2"/>
    <mergeCell ref="A27:K27"/>
    <mergeCell ref="F4:K4"/>
  </mergeCells>
  <conditionalFormatting sqref="B19">
    <cfRule type="expression" priority="4" dxfId="0">
      <formula>AND(COUNTIF($Z19,"*分担契約*"),NOT(COUNTIF($E19,"*ほか*")))</formula>
    </cfRule>
  </conditionalFormatting>
  <dataValidations count="3">
    <dataValidation errorStyle="information" type="date" allowBlank="1" showInputMessage="1" showErrorMessage="1" prompt="平成27年4月1日の形式で入力する。" sqref="C7:C9 C11:C13 C16:C17 C20:C25">
      <formula1>42826</formula1>
      <formula2>43190</formula2>
    </dataValidation>
    <dataValidation errorStyle="information" type="date" allowBlank="1" showInputMessage="1" showErrorMessage="1" prompt="平成30年4月1日の形式で入力する。" sqref="C19">
      <formula1>43191</formula1>
      <formula2>43555</formula2>
    </dataValidation>
    <dataValidation allowBlank="1" showInputMessage="1" showErrorMessage="1" imeMode="halfAlpha" sqref="E19"/>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3" r:id="rId1"/>
  <headerFooter alignWithMargins="0">
    <oddFooter>&amp;C東京-別記様式4（&amp;P/&amp;N）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N53"/>
  <sheetViews>
    <sheetView view="pageBreakPreview" zoomScale="90" zoomScaleSheetLayoutView="90" zoomScalePageLayoutView="0" workbookViewId="0" topLeftCell="A1">
      <pane ySplit="1" topLeftCell="A2" activePane="bottomLeft" state="frozen"/>
      <selection pane="topLeft" activeCell="A1" sqref="A1"/>
      <selection pane="bottomLeft" activeCell="O8" sqref="O8"/>
    </sheetView>
  </sheetViews>
  <sheetFormatPr defaultColWidth="9.00390625" defaultRowHeight="13.5"/>
  <cols>
    <col min="1" max="1" width="43.625" style="11" customWidth="1"/>
    <col min="2" max="2" width="27.125" style="33" customWidth="1"/>
    <col min="3" max="3" width="19.125" style="11" customWidth="1"/>
    <col min="4" max="4" width="30.125" style="11" customWidth="1"/>
    <col min="5" max="5" width="18.625" style="11" customWidth="1"/>
    <col min="6" max="6" width="30.625" style="11" customWidth="1"/>
    <col min="7" max="7" width="15.375" style="40" customWidth="1"/>
    <col min="8" max="8" width="16.375" style="40" customWidth="1"/>
    <col min="9" max="9" width="7.625" style="36" customWidth="1"/>
    <col min="10" max="11" width="7.625" style="11" customWidth="1"/>
    <col min="12" max="12" width="22.625" style="11" customWidth="1"/>
    <col min="13" max="13" width="13.25390625" style="11" customWidth="1"/>
    <col min="14" max="16384" width="9.00390625" style="11" customWidth="1"/>
  </cols>
  <sheetData>
    <row r="1" ht="13.5">
      <c r="A1" s="10" t="s">
        <v>28</v>
      </c>
    </row>
    <row r="2" spans="1:12" ht="13.5">
      <c r="A2" s="255" t="s">
        <v>29</v>
      </c>
      <c r="B2" s="255"/>
      <c r="C2" s="255"/>
      <c r="D2" s="255"/>
      <c r="E2" s="255"/>
      <c r="F2" s="255"/>
      <c r="G2" s="255"/>
      <c r="H2" s="255"/>
      <c r="I2" s="255"/>
      <c r="J2" s="255"/>
      <c r="K2" s="255"/>
      <c r="L2" s="255"/>
    </row>
    <row r="4" spans="1:12" ht="21" customHeight="1">
      <c r="A4" s="10" t="str">
        <f>'東京別記様式 4（競争入札（物品役務等））'!A4</f>
        <v>（部局名：東京税関）</v>
      </c>
      <c r="B4" s="20"/>
      <c r="C4" s="12"/>
      <c r="D4" s="12"/>
      <c r="E4" s="12"/>
      <c r="F4" s="269" t="str">
        <f>'東京別記様式 4（競争入札（物品役務等））'!F4:K4</f>
        <v>（審議対象期間　平成30年10月1日～平成30年12月31日）</v>
      </c>
      <c r="G4" s="269"/>
      <c r="H4" s="269"/>
      <c r="I4" s="269"/>
      <c r="J4" s="269"/>
      <c r="K4" s="269"/>
      <c r="L4" s="269"/>
    </row>
    <row r="5" spans="1:14" s="13" customFormat="1" ht="49.5" customHeight="1">
      <c r="A5" s="41" t="s">
        <v>6</v>
      </c>
      <c r="B5" s="41" t="s">
        <v>2</v>
      </c>
      <c r="C5" s="41" t="s">
        <v>5</v>
      </c>
      <c r="D5" s="41" t="s">
        <v>245</v>
      </c>
      <c r="E5" s="41" t="s">
        <v>60</v>
      </c>
      <c r="F5" s="41" t="s">
        <v>30</v>
      </c>
      <c r="G5" s="41" t="s">
        <v>8</v>
      </c>
      <c r="H5" s="41" t="s">
        <v>3</v>
      </c>
      <c r="I5" s="42" t="s">
        <v>9</v>
      </c>
      <c r="J5" s="41" t="s">
        <v>56</v>
      </c>
      <c r="K5" s="41" t="s">
        <v>31</v>
      </c>
      <c r="L5" s="41" t="s">
        <v>4</v>
      </c>
      <c r="M5" s="62"/>
      <c r="N5" s="62"/>
    </row>
    <row r="6" spans="1:14" s="96" customFormat="1" ht="99.75" customHeight="1">
      <c r="A6" s="97" t="s">
        <v>135</v>
      </c>
      <c r="B6" s="74" t="s">
        <v>99</v>
      </c>
      <c r="C6" s="98">
        <v>43417</v>
      </c>
      <c r="D6" s="97" t="s">
        <v>106</v>
      </c>
      <c r="E6" s="132">
        <v>6010401050389</v>
      </c>
      <c r="F6" s="100" t="s">
        <v>107</v>
      </c>
      <c r="G6" s="101">
        <v>6685200</v>
      </c>
      <c r="H6" s="102">
        <v>6685200</v>
      </c>
      <c r="I6" s="160">
        <f>ROUNDDOWN(H6/G6*100,1)</f>
        <v>100</v>
      </c>
      <c r="J6" s="104">
        <v>1</v>
      </c>
      <c r="K6" s="105" t="s">
        <v>66</v>
      </c>
      <c r="L6" s="106"/>
      <c r="M6" s="141"/>
      <c r="N6" s="95"/>
    </row>
    <row r="7" spans="1:14" s="29" customFormat="1" ht="99.75" customHeight="1">
      <c r="A7" s="92" t="s">
        <v>108</v>
      </c>
      <c r="B7" s="49" t="s">
        <v>109</v>
      </c>
      <c r="C7" s="98">
        <v>43417</v>
      </c>
      <c r="D7" s="53" t="s">
        <v>252</v>
      </c>
      <c r="E7" s="133" t="s">
        <v>110</v>
      </c>
      <c r="F7" s="53" t="s">
        <v>111</v>
      </c>
      <c r="G7" s="86">
        <v>12601008</v>
      </c>
      <c r="H7" s="83">
        <v>12601008</v>
      </c>
      <c r="I7" s="159">
        <f>ROUNDDOWN(H7/G7*100,1)</f>
        <v>100</v>
      </c>
      <c r="J7" s="63">
        <v>1</v>
      </c>
      <c r="K7" s="71" t="s">
        <v>61</v>
      </c>
      <c r="L7" s="55"/>
      <c r="M7" s="141"/>
      <c r="N7" s="65"/>
    </row>
    <row r="8" spans="1:14" s="29" customFormat="1" ht="99.75" customHeight="1">
      <c r="A8" s="93" t="s">
        <v>112</v>
      </c>
      <c r="B8" s="45" t="s">
        <v>113</v>
      </c>
      <c r="C8" s="80">
        <v>43409</v>
      </c>
      <c r="D8" s="59" t="s">
        <v>114</v>
      </c>
      <c r="E8" s="134">
        <v>4010101000191</v>
      </c>
      <c r="F8" s="53" t="s">
        <v>115</v>
      </c>
      <c r="G8" s="83">
        <v>2245320</v>
      </c>
      <c r="H8" s="84">
        <v>2245320</v>
      </c>
      <c r="I8" s="160">
        <f>ROUNDDOWN(H8/G8*100,1)</f>
        <v>100</v>
      </c>
      <c r="J8" s="63">
        <v>1</v>
      </c>
      <c r="K8" s="71" t="s">
        <v>61</v>
      </c>
      <c r="L8" s="55"/>
      <c r="M8" s="141"/>
      <c r="N8" s="65"/>
    </row>
    <row r="9" spans="1:14" s="29" customFormat="1" ht="99.75" customHeight="1">
      <c r="A9" s="93" t="s">
        <v>116</v>
      </c>
      <c r="B9" s="45" t="s">
        <v>117</v>
      </c>
      <c r="C9" s="98">
        <v>43417</v>
      </c>
      <c r="D9" s="59" t="s">
        <v>118</v>
      </c>
      <c r="E9" s="134">
        <v>3020001036162</v>
      </c>
      <c r="F9" s="53" t="s">
        <v>119</v>
      </c>
      <c r="G9" s="57">
        <v>4303212</v>
      </c>
      <c r="H9" s="60">
        <v>4290796</v>
      </c>
      <c r="I9" s="159">
        <f>ROUNDDOWN(H9/G9*100,1)</f>
        <v>99.7</v>
      </c>
      <c r="J9" s="63">
        <v>1</v>
      </c>
      <c r="K9" s="71" t="s">
        <v>61</v>
      </c>
      <c r="L9" s="55"/>
      <c r="M9" s="141"/>
      <c r="N9" s="65"/>
    </row>
    <row r="10" spans="1:14" s="29" customFormat="1" ht="99.75" customHeight="1">
      <c r="A10" s="59" t="s">
        <v>120</v>
      </c>
      <c r="B10" s="45" t="s">
        <v>121</v>
      </c>
      <c r="C10" s="142">
        <v>43424</v>
      </c>
      <c r="D10" s="59" t="s">
        <v>122</v>
      </c>
      <c r="E10" s="134">
        <v>4010701000913</v>
      </c>
      <c r="F10" s="53" t="s">
        <v>107</v>
      </c>
      <c r="G10" s="170" t="s">
        <v>134</v>
      </c>
      <c r="H10" s="60">
        <v>3283200</v>
      </c>
      <c r="I10" s="160" t="s">
        <v>123</v>
      </c>
      <c r="J10" s="63">
        <v>1</v>
      </c>
      <c r="K10" s="71" t="s">
        <v>66</v>
      </c>
      <c r="L10" s="55"/>
      <c r="M10" s="141"/>
      <c r="N10" s="65"/>
    </row>
    <row r="11" spans="1:14" s="29" customFormat="1" ht="99.75" customHeight="1">
      <c r="A11" s="59" t="s">
        <v>157</v>
      </c>
      <c r="B11" s="45" t="s">
        <v>68</v>
      </c>
      <c r="C11" s="142">
        <v>43438</v>
      </c>
      <c r="D11" s="59" t="s">
        <v>158</v>
      </c>
      <c r="E11" s="134">
        <v>3010401035434</v>
      </c>
      <c r="F11" s="53" t="s">
        <v>159</v>
      </c>
      <c r="G11" s="170" t="s">
        <v>65</v>
      </c>
      <c r="H11" s="176" t="s">
        <v>177</v>
      </c>
      <c r="I11" s="54" t="s">
        <v>61</v>
      </c>
      <c r="J11" s="63">
        <v>1</v>
      </c>
      <c r="K11" s="71" t="s">
        <v>66</v>
      </c>
      <c r="L11" s="55" t="s">
        <v>169</v>
      </c>
      <c r="M11" s="141"/>
      <c r="N11" s="65"/>
    </row>
    <row r="12" spans="1:14" s="29" customFormat="1" ht="99.75" customHeight="1">
      <c r="A12" s="59" t="s">
        <v>163</v>
      </c>
      <c r="B12" s="45" t="s">
        <v>68</v>
      </c>
      <c r="C12" s="142">
        <v>43452</v>
      </c>
      <c r="D12" s="59" t="s">
        <v>155</v>
      </c>
      <c r="E12" s="134">
        <v>1020001071491</v>
      </c>
      <c r="F12" s="53" t="s">
        <v>164</v>
      </c>
      <c r="G12" s="170" t="s">
        <v>65</v>
      </c>
      <c r="H12" s="60">
        <v>30996000</v>
      </c>
      <c r="I12" s="103" t="s">
        <v>61</v>
      </c>
      <c r="J12" s="63">
        <v>1</v>
      </c>
      <c r="K12" s="71" t="s">
        <v>165</v>
      </c>
      <c r="L12" s="55"/>
      <c r="M12" s="141"/>
      <c r="N12" s="65"/>
    </row>
    <row r="13" spans="1:14" s="29" customFormat="1" ht="99.75" customHeight="1">
      <c r="A13" s="59"/>
      <c r="B13" s="45"/>
      <c r="C13" s="142"/>
      <c r="D13" s="59"/>
      <c r="E13" s="134"/>
      <c r="F13" s="53"/>
      <c r="G13" s="57"/>
      <c r="H13" s="60"/>
      <c r="I13" s="54">
        <v>1</v>
      </c>
      <c r="J13" s="63"/>
      <c r="K13" s="71" t="s">
        <v>61</v>
      </c>
      <c r="L13" s="55"/>
      <c r="M13" s="141"/>
      <c r="N13" s="65"/>
    </row>
    <row r="14" spans="1:14" s="29" customFormat="1" ht="99.75" customHeight="1">
      <c r="A14" s="59"/>
      <c r="B14" s="45"/>
      <c r="C14" s="80"/>
      <c r="D14" s="59"/>
      <c r="E14" s="88"/>
      <c r="F14" s="53"/>
      <c r="G14" s="57"/>
      <c r="H14" s="60"/>
      <c r="I14" s="103">
        <v>1</v>
      </c>
      <c r="J14" s="63"/>
      <c r="K14" s="71" t="s">
        <v>61</v>
      </c>
      <c r="L14" s="55"/>
      <c r="M14" s="141"/>
      <c r="N14" s="65"/>
    </row>
    <row r="15" spans="1:14" s="29" customFormat="1" ht="99.75" customHeight="1">
      <c r="A15" s="81"/>
      <c r="B15" s="61"/>
      <c r="C15" s="80"/>
      <c r="D15" s="61"/>
      <c r="E15" s="88"/>
      <c r="F15" s="81"/>
      <c r="G15" s="91"/>
      <c r="H15" s="140"/>
      <c r="I15" s="54">
        <v>1</v>
      </c>
      <c r="J15" s="63"/>
      <c r="K15" s="71" t="s">
        <v>61</v>
      </c>
      <c r="L15" s="89"/>
      <c r="M15" s="141"/>
      <c r="N15" s="65"/>
    </row>
    <row r="16" spans="1:14" s="29" customFormat="1" ht="99.75" customHeight="1">
      <c r="A16" s="81"/>
      <c r="B16" s="61"/>
      <c r="C16" s="80"/>
      <c r="D16" s="61"/>
      <c r="E16" s="88"/>
      <c r="F16" s="81"/>
      <c r="G16" s="91"/>
      <c r="H16" s="140"/>
      <c r="I16" s="103">
        <v>1</v>
      </c>
      <c r="J16" s="63"/>
      <c r="K16" s="71" t="s">
        <v>61</v>
      </c>
      <c r="L16" s="89"/>
      <c r="M16" s="141"/>
      <c r="N16" s="65"/>
    </row>
    <row r="17" spans="1:14" s="29" customFormat="1" ht="99.75" customHeight="1">
      <c r="A17" s="81"/>
      <c r="B17" s="61"/>
      <c r="C17" s="80"/>
      <c r="D17" s="61"/>
      <c r="E17" s="88"/>
      <c r="F17" s="81"/>
      <c r="G17" s="91"/>
      <c r="H17" s="140"/>
      <c r="I17" s="54">
        <v>1</v>
      </c>
      <c r="J17" s="63"/>
      <c r="K17" s="71" t="s">
        <v>61</v>
      </c>
      <c r="L17" s="89"/>
      <c r="M17" s="141"/>
      <c r="N17" s="65"/>
    </row>
    <row r="18" spans="1:14" s="29" customFormat="1" ht="99.75" customHeight="1">
      <c r="A18" s="81"/>
      <c r="B18" s="61"/>
      <c r="C18" s="80"/>
      <c r="D18" s="61"/>
      <c r="E18" s="88"/>
      <c r="F18" s="81"/>
      <c r="G18" s="91"/>
      <c r="H18" s="140"/>
      <c r="I18" s="103">
        <v>1</v>
      </c>
      <c r="J18" s="63"/>
      <c r="K18" s="71" t="s">
        <v>61</v>
      </c>
      <c r="L18" s="89"/>
      <c r="M18" s="141"/>
      <c r="N18" s="65"/>
    </row>
    <row r="19" spans="1:14" s="29" customFormat="1" ht="99.75" customHeight="1">
      <c r="A19" s="87"/>
      <c r="B19" s="61"/>
      <c r="C19" s="80"/>
      <c r="D19" s="61"/>
      <c r="E19" s="88"/>
      <c r="F19" s="81"/>
      <c r="G19" s="91"/>
      <c r="H19" s="139"/>
      <c r="I19" s="54">
        <v>1</v>
      </c>
      <c r="J19" s="63"/>
      <c r="K19" s="71" t="s">
        <v>61</v>
      </c>
      <c r="L19" s="90"/>
      <c r="M19" s="141"/>
      <c r="N19" s="65"/>
    </row>
    <row r="20" spans="1:14" s="29" customFormat="1" ht="99.75" customHeight="1">
      <c r="A20" s="81"/>
      <c r="B20" s="61"/>
      <c r="C20" s="80"/>
      <c r="D20" s="61"/>
      <c r="E20" s="88"/>
      <c r="F20" s="81"/>
      <c r="G20" s="66"/>
      <c r="H20" s="140"/>
      <c r="I20" s="103">
        <v>1</v>
      </c>
      <c r="J20" s="63"/>
      <c r="K20" s="71" t="s">
        <v>61</v>
      </c>
      <c r="L20" s="89"/>
      <c r="M20" s="141"/>
      <c r="N20" s="65"/>
    </row>
    <row r="21" spans="1:14" s="29" customFormat="1" ht="99.75" customHeight="1">
      <c r="A21" s="81"/>
      <c r="B21" s="61"/>
      <c r="C21" s="80"/>
      <c r="D21" s="61"/>
      <c r="E21" s="88"/>
      <c r="F21" s="81"/>
      <c r="G21" s="66"/>
      <c r="H21" s="140"/>
      <c r="I21" s="54">
        <v>1</v>
      </c>
      <c r="J21" s="63"/>
      <c r="K21" s="71" t="s">
        <v>61</v>
      </c>
      <c r="L21" s="89"/>
      <c r="M21" s="141"/>
      <c r="N21" s="65"/>
    </row>
    <row r="22" spans="1:14" s="29" customFormat="1" ht="99.75" customHeight="1">
      <c r="A22" s="81"/>
      <c r="B22" s="61"/>
      <c r="C22" s="80"/>
      <c r="D22" s="61"/>
      <c r="E22" s="88"/>
      <c r="F22" s="81"/>
      <c r="G22" s="66"/>
      <c r="H22" s="84"/>
      <c r="I22" s="103">
        <v>1</v>
      </c>
      <c r="J22" s="63"/>
      <c r="K22" s="71" t="s">
        <v>61</v>
      </c>
      <c r="L22" s="89"/>
      <c r="M22" s="141"/>
      <c r="N22" s="65"/>
    </row>
    <row r="23" spans="1:14" s="29" customFormat="1" ht="99.75" customHeight="1">
      <c r="A23" s="81"/>
      <c r="B23" s="61"/>
      <c r="C23" s="80"/>
      <c r="D23" s="61"/>
      <c r="E23" s="88"/>
      <c r="F23" s="81"/>
      <c r="G23" s="66"/>
      <c r="H23" s="84"/>
      <c r="I23" s="54">
        <v>1</v>
      </c>
      <c r="J23" s="63"/>
      <c r="K23" s="71" t="s">
        <v>61</v>
      </c>
      <c r="L23" s="89"/>
      <c r="M23" s="141"/>
      <c r="N23" s="65"/>
    </row>
    <row r="24" spans="1:14" s="29" customFormat="1" ht="99.75" customHeight="1">
      <c r="A24" s="81"/>
      <c r="B24" s="61"/>
      <c r="C24" s="80"/>
      <c r="D24" s="61"/>
      <c r="E24" s="88"/>
      <c r="F24" s="81"/>
      <c r="G24" s="66"/>
      <c r="H24" s="84"/>
      <c r="I24" s="103">
        <v>1</v>
      </c>
      <c r="J24" s="63"/>
      <c r="K24" s="71" t="s">
        <v>61</v>
      </c>
      <c r="L24" s="89"/>
      <c r="M24" s="141"/>
      <c r="N24" s="65"/>
    </row>
    <row r="25" spans="1:14" s="29" customFormat="1" ht="99.75" customHeight="1">
      <c r="A25" s="81"/>
      <c r="B25" s="61"/>
      <c r="C25" s="80"/>
      <c r="D25" s="61"/>
      <c r="E25" s="88"/>
      <c r="F25" s="81"/>
      <c r="G25" s="66"/>
      <c r="H25" s="84"/>
      <c r="I25" s="54">
        <v>1</v>
      </c>
      <c r="J25" s="63"/>
      <c r="K25" s="71" t="s">
        <v>61</v>
      </c>
      <c r="L25" s="89"/>
      <c r="M25" s="141"/>
      <c r="N25" s="65"/>
    </row>
    <row r="26" spans="1:14" s="29" customFormat="1" ht="99.75" customHeight="1">
      <c r="A26" s="81"/>
      <c r="B26" s="61"/>
      <c r="C26" s="80"/>
      <c r="D26" s="61"/>
      <c r="E26" s="88"/>
      <c r="F26" s="81"/>
      <c r="G26" s="66"/>
      <c r="H26" s="84"/>
      <c r="I26" s="103">
        <v>1</v>
      </c>
      <c r="J26" s="63"/>
      <c r="K26" s="71" t="s">
        <v>61</v>
      </c>
      <c r="L26" s="89"/>
      <c r="M26" s="141"/>
      <c r="N26" s="65"/>
    </row>
    <row r="27" spans="1:14" s="29" customFormat="1" ht="99.75" customHeight="1">
      <c r="A27" s="81"/>
      <c r="B27" s="61"/>
      <c r="C27" s="80"/>
      <c r="D27" s="61"/>
      <c r="E27" s="132"/>
      <c r="F27" s="81"/>
      <c r="G27" s="66"/>
      <c r="H27" s="84"/>
      <c r="I27" s="54">
        <v>1</v>
      </c>
      <c r="J27" s="63"/>
      <c r="K27" s="71" t="s">
        <v>61</v>
      </c>
      <c r="L27" s="89"/>
      <c r="M27" s="141"/>
      <c r="N27" s="65"/>
    </row>
    <row r="28" spans="1:14" s="29" customFormat="1" ht="99.75" customHeight="1">
      <c r="A28" s="87"/>
      <c r="B28" s="61"/>
      <c r="C28" s="80"/>
      <c r="D28" s="61"/>
      <c r="E28" s="88"/>
      <c r="F28" s="81"/>
      <c r="G28" s="66"/>
      <c r="H28" s="138"/>
      <c r="I28" s="103">
        <v>1</v>
      </c>
      <c r="J28" s="63"/>
      <c r="K28" s="71" t="s">
        <v>61</v>
      </c>
      <c r="L28" s="89"/>
      <c r="M28" s="141"/>
      <c r="N28" s="65"/>
    </row>
    <row r="29" spans="1:14" s="29" customFormat="1" ht="99.75" customHeight="1">
      <c r="A29" s="81"/>
      <c r="B29" s="61"/>
      <c r="C29" s="80"/>
      <c r="D29" s="61"/>
      <c r="E29" s="88"/>
      <c r="F29" s="61"/>
      <c r="G29" s="66"/>
      <c r="H29" s="84"/>
      <c r="I29" s="54">
        <v>1</v>
      </c>
      <c r="J29" s="63"/>
      <c r="K29" s="71" t="s">
        <v>61</v>
      </c>
      <c r="L29" s="81"/>
      <c r="M29" s="141"/>
      <c r="N29" s="65"/>
    </row>
    <row r="30" spans="1:14" s="29" customFormat="1" ht="99.75" customHeight="1">
      <c r="A30" s="81"/>
      <c r="B30" s="61"/>
      <c r="C30" s="80"/>
      <c r="D30" s="61"/>
      <c r="E30" s="88"/>
      <c r="F30" s="61"/>
      <c r="G30" s="66"/>
      <c r="H30" s="84"/>
      <c r="I30" s="103">
        <v>1</v>
      </c>
      <c r="J30" s="63"/>
      <c r="K30" s="71" t="s">
        <v>61</v>
      </c>
      <c r="L30" s="81"/>
      <c r="M30" s="141"/>
      <c r="N30" s="65"/>
    </row>
    <row r="31" spans="1:14" s="29" customFormat="1" ht="99.75" customHeight="1">
      <c r="A31" s="81"/>
      <c r="B31" s="61"/>
      <c r="C31" s="80"/>
      <c r="D31" s="61"/>
      <c r="E31" s="135"/>
      <c r="F31" s="61"/>
      <c r="G31" s="66"/>
      <c r="H31" s="84"/>
      <c r="I31" s="54">
        <v>1</v>
      </c>
      <c r="J31" s="63"/>
      <c r="K31" s="71" t="s">
        <v>61</v>
      </c>
      <c r="L31" s="89"/>
      <c r="M31" s="141"/>
      <c r="N31" s="65"/>
    </row>
    <row r="32" spans="1:14" s="29" customFormat="1" ht="99.75" customHeight="1">
      <c r="A32" s="81"/>
      <c r="B32" s="61"/>
      <c r="C32" s="80"/>
      <c r="D32" s="61"/>
      <c r="E32" s="136"/>
      <c r="F32" s="61"/>
      <c r="G32" s="66"/>
      <c r="H32" s="84"/>
      <c r="I32" s="103">
        <v>1</v>
      </c>
      <c r="J32" s="63"/>
      <c r="K32" s="71" t="s">
        <v>61</v>
      </c>
      <c r="L32" s="89"/>
      <c r="M32" s="141"/>
      <c r="N32" s="65"/>
    </row>
    <row r="33" spans="1:14" s="29" customFormat="1" ht="99.75" customHeight="1">
      <c r="A33" s="81"/>
      <c r="B33" s="61"/>
      <c r="C33" s="80"/>
      <c r="D33" s="61"/>
      <c r="E33" s="136"/>
      <c r="F33" s="81"/>
      <c r="G33" s="66"/>
      <c r="H33" s="84"/>
      <c r="I33" s="54">
        <v>1</v>
      </c>
      <c r="J33" s="63"/>
      <c r="K33" s="71" t="s">
        <v>61</v>
      </c>
      <c r="L33" s="89"/>
      <c r="M33" s="141"/>
      <c r="N33" s="65"/>
    </row>
    <row r="34" spans="1:14" s="29" customFormat="1" ht="99.75" customHeight="1">
      <c r="A34" s="59"/>
      <c r="B34" s="45"/>
      <c r="C34" s="51"/>
      <c r="D34" s="59"/>
      <c r="E34" s="134"/>
      <c r="F34" s="53"/>
      <c r="G34" s="66"/>
      <c r="H34" s="60"/>
      <c r="I34" s="103">
        <v>1</v>
      </c>
      <c r="J34" s="63"/>
      <c r="K34" s="71" t="s">
        <v>61</v>
      </c>
      <c r="L34" s="55"/>
      <c r="M34" s="141"/>
      <c r="N34" s="65"/>
    </row>
    <row r="35" spans="1:14" s="29" customFormat="1" ht="99.75" customHeight="1">
      <c r="A35" s="59"/>
      <c r="B35" s="45"/>
      <c r="C35" s="51"/>
      <c r="D35" s="59"/>
      <c r="E35" s="134"/>
      <c r="F35" s="53"/>
      <c r="G35" s="66"/>
      <c r="H35" s="60"/>
      <c r="I35" s="54">
        <v>1</v>
      </c>
      <c r="J35" s="63"/>
      <c r="K35" s="71" t="s">
        <v>61</v>
      </c>
      <c r="L35" s="55"/>
      <c r="M35" s="141"/>
      <c r="N35" s="65"/>
    </row>
    <row r="36" spans="1:14" s="29" customFormat="1" ht="99.75" customHeight="1">
      <c r="A36" s="59"/>
      <c r="B36" s="45"/>
      <c r="C36" s="51"/>
      <c r="D36" s="59"/>
      <c r="E36" s="134"/>
      <c r="F36" s="53"/>
      <c r="G36" s="66"/>
      <c r="H36" s="60"/>
      <c r="I36" s="103">
        <v>1</v>
      </c>
      <c r="J36" s="63"/>
      <c r="K36" s="71" t="s">
        <v>61</v>
      </c>
      <c r="L36" s="55"/>
      <c r="M36" s="141"/>
      <c r="N36" s="65"/>
    </row>
    <row r="37" spans="1:14" s="29" customFormat="1" ht="99.75" customHeight="1">
      <c r="A37" s="59"/>
      <c r="B37" s="45"/>
      <c r="C37" s="51"/>
      <c r="D37" s="59"/>
      <c r="E37" s="134"/>
      <c r="F37" s="53"/>
      <c r="G37" s="67"/>
      <c r="H37" s="60"/>
      <c r="I37" s="54">
        <v>1</v>
      </c>
      <c r="J37" s="63"/>
      <c r="K37" s="71" t="s">
        <v>61</v>
      </c>
      <c r="L37" s="55"/>
      <c r="M37" s="141"/>
      <c r="N37" s="65"/>
    </row>
    <row r="38" spans="1:14" s="29" customFormat="1" ht="99.75" customHeight="1">
      <c r="A38" s="59"/>
      <c r="B38" s="45"/>
      <c r="C38" s="51"/>
      <c r="D38" s="59"/>
      <c r="E38" s="134"/>
      <c r="F38" s="53"/>
      <c r="G38" s="68"/>
      <c r="H38" s="60"/>
      <c r="I38" s="103">
        <v>1</v>
      </c>
      <c r="J38" s="63"/>
      <c r="K38" s="71" t="s">
        <v>61</v>
      </c>
      <c r="L38" s="55"/>
      <c r="M38" s="141"/>
      <c r="N38" s="65"/>
    </row>
    <row r="39" spans="1:14" s="29" customFormat="1" ht="99.75" customHeight="1">
      <c r="A39" s="59"/>
      <c r="B39" s="45"/>
      <c r="C39" s="51"/>
      <c r="D39" s="59"/>
      <c r="E39" s="134"/>
      <c r="F39" s="53"/>
      <c r="G39" s="68"/>
      <c r="H39" s="60"/>
      <c r="I39" s="54">
        <v>1</v>
      </c>
      <c r="J39" s="63"/>
      <c r="K39" s="71" t="s">
        <v>61</v>
      </c>
      <c r="L39" s="55"/>
      <c r="M39" s="141"/>
      <c r="N39" s="65"/>
    </row>
    <row r="40" spans="1:14" s="29" customFormat="1" ht="99.75" customHeight="1">
      <c r="A40" s="59"/>
      <c r="B40" s="45"/>
      <c r="C40" s="51"/>
      <c r="D40" s="59"/>
      <c r="E40" s="134"/>
      <c r="F40" s="53"/>
      <c r="G40" s="68"/>
      <c r="H40" s="60"/>
      <c r="I40" s="103">
        <v>1</v>
      </c>
      <c r="J40" s="63"/>
      <c r="K40" s="71" t="s">
        <v>61</v>
      </c>
      <c r="L40" s="55"/>
      <c r="M40" s="141"/>
      <c r="N40" s="65"/>
    </row>
    <row r="41" spans="1:14" s="29" customFormat="1" ht="99.75" customHeight="1">
      <c r="A41" s="59"/>
      <c r="B41" s="45"/>
      <c r="C41" s="51"/>
      <c r="D41" s="59"/>
      <c r="E41" s="134"/>
      <c r="F41" s="53"/>
      <c r="G41" s="68"/>
      <c r="H41" s="60"/>
      <c r="I41" s="54">
        <v>1</v>
      </c>
      <c r="J41" s="63"/>
      <c r="K41" s="71" t="s">
        <v>61</v>
      </c>
      <c r="L41" s="55"/>
      <c r="M41" s="141"/>
      <c r="N41" s="65"/>
    </row>
    <row r="42" spans="1:14" s="29" customFormat="1" ht="99.75" customHeight="1">
      <c r="A42" s="59"/>
      <c r="B42" s="45"/>
      <c r="C42" s="51"/>
      <c r="D42" s="59"/>
      <c r="E42" s="134"/>
      <c r="F42" s="53"/>
      <c r="G42" s="68"/>
      <c r="H42" s="60"/>
      <c r="I42" s="103">
        <v>1</v>
      </c>
      <c r="J42" s="63"/>
      <c r="K42" s="71" t="s">
        <v>61</v>
      </c>
      <c r="L42" s="55"/>
      <c r="M42" s="141"/>
      <c r="N42" s="65"/>
    </row>
    <row r="43" spans="1:14" s="29" customFormat="1" ht="99.75" customHeight="1">
      <c r="A43" s="59"/>
      <c r="B43" s="45"/>
      <c r="C43" s="51"/>
      <c r="D43" s="59"/>
      <c r="E43" s="134"/>
      <c r="F43" s="53"/>
      <c r="G43" s="68"/>
      <c r="H43" s="60"/>
      <c r="I43" s="54">
        <v>1</v>
      </c>
      <c r="J43" s="63"/>
      <c r="K43" s="71" t="s">
        <v>61</v>
      </c>
      <c r="L43" s="55"/>
      <c r="M43" s="141"/>
      <c r="N43" s="65"/>
    </row>
    <row r="44" spans="1:14" s="29" customFormat="1" ht="99.75" customHeight="1">
      <c r="A44" s="59"/>
      <c r="B44" s="45"/>
      <c r="C44" s="51"/>
      <c r="D44" s="59"/>
      <c r="E44" s="134"/>
      <c r="F44" s="53"/>
      <c r="G44" s="68"/>
      <c r="H44" s="60"/>
      <c r="I44" s="103">
        <v>1</v>
      </c>
      <c r="J44" s="63"/>
      <c r="K44" s="71" t="s">
        <v>61</v>
      </c>
      <c r="L44" s="55"/>
      <c r="M44" s="141"/>
      <c r="N44" s="65"/>
    </row>
    <row r="45" spans="1:14" s="29" customFormat="1" ht="99.75" customHeight="1">
      <c r="A45" s="59"/>
      <c r="B45" s="45"/>
      <c r="C45" s="51"/>
      <c r="D45" s="59"/>
      <c r="E45" s="134"/>
      <c r="F45" s="53"/>
      <c r="G45" s="68"/>
      <c r="H45" s="60"/>
      <c r="I45" s="54">
        <v>1</v>
      </c>
      <c r="J45" s="63"/>
      <c r="K45" s="71" t="s">
        <v>61</v>
      </c>
      <c r="L45" s="61"/>
      <c r="M45" s="141"/>
      <c r="N45" s="65"/>
    </row>
    <row r="46" spans="1:14" s="29" customFormat="1" ht="99.75" customHeight="1">
      <c r="A46" s="59"/>
      <c r="B46" s="45"/>
      <c r="C46" s="51"/>
      <c r="D46" s="59"/>
      <c r="E46" s="134"/>
      <c r="F46" s="53"/>
      <c r="G46" s="68"/>
      <c r="H46" s="60"/>
      <c r="I46" s="103">
        <v>1</v>
      </c>
      <c r="J46" s="63"/>
      <c r="K46" s="71" t="s">
        <v>61</v>
      </c>
      <c r="L46" s="55"/>
      <c r="M46" s="141"/>
      <c r="N46" s="65"/>
    </row>
    <row r="47" spans="1:14" s="29" customFormat="1" ht="99.75" customHeight="1">
      <c r="A47" s="59"/>
      <c r="B47" s="45"/>
      <c r="C47" s="51"/>
      <c r="D47" s="59"/>
      <c r="E47" s="134"/>
      <c r="F47" s="53"/>
      <c r="G47" s="68"/>
      <c r="H47" s="60"/>
      <c r="I47" s="54">
        <v>1</v>
      </c>
      <c r="J47" s="63"/>
      <c r="K47" s="71" t="s">
        <v>61</v>
      </c>
      <c r="L47" s="55"/>
      <c r="M47" s="141"/>
      <c r="N47" s="65"/>
    </row>
    <row r="48" spans="1:14" s="29" customFormat="1" ht="99.75" customHeight="1">
      <c r="A48" s="45"/>
      <c r="B48" s="45"/>
      <c r="C48" s="51"/>
      <c r="D48" s="45"/>
      <c r="E48" s="137"/>
      <c r="F48" s="53"/>
      <c r="G48" s="68"/>
      <c r="H48" s="60"/>
      <c r="I48" s="103">
        <v>1</v>
      </c>
      <c r="J48" s="63"/>
      <c r="K48" s="71" t="s">
        <v>61</v>
      </c>
      <c r="L48" s="56"/>
      <c r="M48" s="141"/>
      <c r="N48" s="65"/>
    </row>
    <row r="49" spans="1:14" s="29" customFormat="1" ht="99.75" customHeight="1">
      <c r="A49" s="45"/>
      <c r="B49" s="45"/>
      <c r="C49" s="51"/>
      <c r="D49" s="45"/>
      <c r="E49" s="137"/>
      <c r="F49" s="53"/>
      <c r="G49" s="68"/>
      <c r="H49" s="60"/>
      <c r="I49" s="103" t="e">
        <f>ROUNDDOWN(H49/G49,3)</f>
        <v>#DIV/0!</v>
      </c>
      <c r="J49" s="63"/>
      <c r="K49" s="71" t="s">
        <v>61</v>
      </c>
      <c r="L49" s="56"/>
      <c r="M49" s="141"/>
      <c r="N49" s="65"/>
    </row>
    <row r="50" spans="1:14" s="29" customFormat="1" ht="99.75" customHeight="1">
      <c r="A50" s="45"/>
      <c r="B50" s="45"/>
      <c r="C50" s="51"/>
      <c r="D50" s="45"/>
      <c r="E50" s="137"/>
      <c r="F50" s="53"/>
      <c r="G50" s="149"/>
      <c r="H50" s="60"/>
      <c r="I50" s="103" t="s">
        <v>61</v>
      </c>
      <c r="J50" s="63"/>
      <c r="K50" s="71" t="s">
        <v>61</v>
      </c>
      <c r="L50" s="56"/>
      <c r="M50" s="150"/>
      <c r="N50" s="65"/>
    </row>
    <row r="51" spans="1:14" s="29" customFormat="1" ht="99.75" customHeight="1">
      <c r="A51" s="45"/>
      <c r="B51" s="45"/>
      <c r="C51" s="51"/>
      <c r="D51" s="45"/>
      <c r="E51" s="137"/>
      <c r="F51" s="53"/>
      <c r="G51" s="68"/>
      <c r="H51" s="60"/>
      <c r="I51" s="103">
        <v>1</v>
      </c>
      <c r="J51" s="63"/>
      <c r="K51" s="71" t="s">
        <v>61</v>
      </c>
      <c r="L51" s="56"/>
      <c r="M51" s="141"/>
      <c r="N51" s="65"/>
    </row>
    <row r="52" spans="1:14" s="29" customFormat="1" ht="99.75" customHeight="1">
      <c r="A52" s="45"/>
      <c r="B52" s="45"/>
      <c r="C52" s="51"/>
      <c r="D52" s="45"/>
      <c r="E52" s="137"/>
      <c r="F52" s="53"/>
      <c r="G52" s="68"/>
      <c r="H52" s="60"/>
      <c r="I52" s="103" t="e">
        <f>ROUNDDOWN(H52/G52,3)</f>
        <v>#DIV/0!</v>
      </c>
      <c r="J52" s="63"/>
      <c r="K52" s="71" t="s">
        <v>61</v>
      </c>
      <c r="L52" s="56"/>
      <c r="M52" s="141"/>
      <c r="N52" s="65"/>
    </row>
    <row r="53" spans="1:14" s="29" customFormat="1" ht="99.75" customHeight="1">
      <c r="A53" s="45"/>
      <c r="B53" s="45"/>
      <c r="C53" s="51"/>
      <c r="D53" s="45"/>
      <c r="E53" s="137"/>
      <c r="F53" s="53"/>
      <c r="G53" s="68"/>
      <c r="H53" s="60"/>
      <c r="I53" s="103" t="e">
        <f>ROUNDDOWN(H53/G53,3)</f>
        <v>#DIV/0!</v>
      </c>
      <c r="J53" s="63"/>
      <c r="K53" s="71" t="s">
        <v>61</v>
      </c>
      <c r="L53" s="56"/>
      <c r="M53" s="141"/>
      <c r="N53" s="65"/>
    </row>
  </sheetData>
  <sheetProtection/>
  <autoFilter ref="A5:M53"/>
  <mergeCells count="2">
    <mergeCell ref="A2:L2"/>
    <mergeCell ref="F4:L4"/>
  </mergeCells>
  <dataValidations count="3">
    <dataValidation allowBlank="1" showInputMessage="1" showErrorMessage="1" promptTitle="入力方法" prompt="半角数字で入力して下さい。" errorTitle="参考" error="半角数字で入力して下さい。" imeMode="halfAlpha" sqref="H6:H7 H9:H14 H34:H53"/>
    <dataValidation type="date" allowBlank="1" showInputMessage="1" showErrorMessage="1" prompt="平成24年4月1日の形式で入力する。" sqref="C34:C53">
      <formula1>41000</formula1>
      <formula2>41364</formula2>
    </dataValidation>
    <dataValidation errorStyle="information" type="date" allowBlank="1" showInputMessage="1" showErrorMessage="1" prompt="平成27年4月1日の形式で入力する。" sqref="C21:C33 C14:C19 C6:C9">
      <formula1>42826</formula1>
      <formula2>43190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K58"/>
  <sheetViews>
    <sheetView view="pageBreakPreview" zoomScale="80" zoomScaleNormal="90" zoomScaleSheetLayoutView="80" zoomScalePageLayoutView="0" workbookViewId="0" topLeftCell="A1">
      <selection activeCell="L5" sqref="L5"/>
    </sheetView>
  </sheetViews>
  <sheetFormatPr defaultColWidth="9.00390625" defaultRowHeight="13.5"/>
  <cols>
    <col min="1" max="1" width="45.75390625" style="33" customWidth="1"/>
    <col min="2" max="2" width="19.125" style="11" customWidth="1"/>
    <col min="3" max="3" width="34.50390625" style="11" customWidth="1"/>
    <col min="4" max="4" width="18.625" style="11" customWidth="1"/>
    <col min="5" max="5" width="16.625" style="11" customWidth="1"/>
    <col min="6" max="6" width="16.625" style="33" customWidth="1"/>
    <col min="7" max="7" width="16.625" style="16" customWidth="1"/>
    <col min="8" max="8" width="7.625" style="33" customWidth="1"/>
    <col min="9" max="9" width="7.625" style="17" customWidth="1"/>
    <col min="10" max="10" width="54.875" style="18" customWidth="1"/>
    <col min="11" max="11" width="13.75390625" style="11" customWidth="1"/>
    <col min="12" max="16384" width="9.00390625" style="11" customWidth="1"/>
  </cols>
  <sheetData>
    <row r="1" ht="27" customHeight="1">
      <c r="A1" s="11" t="s">
        <v>16</v>
      </c>
    </row>
    <row r="2" spans="1:10" ht="21" customHeight="1">
      <c r="A2" s="270" t="s">
        <v>17</v>
      </c>
      <c r="B2" s="270"/>
      <c r="C2" s="270"/>
      <c r="D2" s="270"/>
      <c r="E2" s="270"/>
      <c r="F2" s="270"/>
      <c r="G2" s="270"/>
      <c r="H2" s="270"/>
      <c r="I2" s="270"/>
      <c r="J2" s="270"/>
    </row>
    <row r="3" spans="1:10" s="19" customFormat="1" ht="21" customHeight="1">
      <c r="A3" s="271" t="s">
        <v>54</v>
      </c>
      <c r="B3" s="271"/>
      <c r="F3" s="269" t="str">
        <f>'東京別記様式 5（随意契約（物品役務等））'!F4:L4</f>
        <v>（審議対象期間　平成30年10月1日～平成30年12月31日）</v>
      </c>
      <c r="G3" s="269"/>
      <c r="H3" s="269"/>
      <c r="I3" s="269"/>
      <c r="J3" s="269"/>
    </row>
    <row r="4" spans="1:11" s="13" customFormat="1" ht="69" customHeight="1">
      <c r="A4" s="41" t="s">
        <v>18</v>
      </c>
      <c r="B4" s="41" t="s">
        <v>5</v>
      </c>
      <c r="C4" s="41" t="s">
        <v>19</v>
      </c>
      <c r="D4" s="41" t="s">
        <v>60</v>
      </c>
      <c r="E4" s="41" t="s">
        <v>20</v>
      </c>
      <c r="F4" s="41" t="s">
        <v>8</v>
      </c>
      <c r="G4" s="43" t="s">
        <v>3</v>
      </c>
      <c r="H4" s="41" t="s">
        <v>21</v>
      </c>
      <c r="I4" s="44" t="s">
        <v>22</v>
      </c>
      <c r="J4" s="44" t="s">
        <v>0</v>
      </c>
      <c r="K4" s="69"/>
    </row>
    <row r="5" spans="1:11" s="13" customFormat="1" ht="399.75" customHeight="1">
      <c r="A5" s="100" t="s">
        <v>78</v>
      </c>
      <c r="B5" s="108">
        <v>43404</v>
      </c>
      <c r="C5" s="100" t="s">
        <v>63</v>
      </c>
      <c r="D5" s="99">
        <v>9010601021385</v>
      </c>
      <c r="E5" s="109" t="s">
        <v>67</v>
      </c>
      <c r="F5" s="153" t="s">
        <v>64</v>
      </c>
      <c r="G5" s="110">
        <v>81741960</v>
      </c>
      <c r="H5" s="111" t="s">
        <v>61</v>
      </c>
      <c r="I5" s="73">
        <v>1</v>
      </c>
      <c r="J5" s="49" t="s">
        <v>181</v>
      </c>
      <c r="K5" s="70"/>
    </row>
    <row r="6" spans="1:11" s="13" customFormat="1" ht="120" customHeight="1">
      <c r="A6" s="93" t="s">
        <v>101</v>
      </c>
      <c r="B6" s="51">
        <v>43434</v>
      </c>
      <c r="C6" s="59" t="s">
        <v>125</v>
      </c>
      <c r="D6" s="58">
        <v>4010701000913</v>
      </c>
      <c r="E6" s="47" t="s">
        <v>94</v>
      </c>
      <c r="F6" s="153" t="s">
        <v>64</v>
      </c>
      <c r="G6" s="83">
        <v>439344108</v>
      </c>
      <c r="H6" s="52" t="s">
        <v>61</v>
      </c>
      <c r="I6" s="48">
        <v>1</v>
      </c>
      <c r="J6" s="49" t="s">
        <v>185</v>
      </c>
      <c r="K6" s="70"/>
    </row>
    <row r="7" spans="1:11" s="13" customFormat="1" ht="120" customHeight="1">
      <c r="A7" s="93" t="s">
        <v>126</v>
      </c>
      <c r="B7" s="51">
        <v>43423</v>
      </c>
      <c r="C7" s="59" t="s">
        <v>128</v>
      </c>
      <c r="D7" s="58">
        <v>7010001064648</v>
      </c>
      <c r="E7" s="47" t="s">
        <v>69</v>
      </c>
      <c r="F7" s="83">
        <v>1944000</v>
      </c>
      <c r="G7" s="143">
        <v>1804032</v>
      </c>
      <c r="H7" s="162">
        <f>ROUNDDOWN(G7/F7*100,1)</f>
        <v>92.8</v>
      </c>
      <c r="I7" s="48">
        <v>1</v>
      </c>
      <c r="J7" s="49" t="s">
        <v>182</v>
      </c>
      <c r="K7" s="70"/>
    </row>
    <row r="8" spans="1:11" s="13" customFormat="1" ht="120" customHeight="1">
      <c r="A8" s="93" t="s">
        <v>135</v>
      </c>
      <c r="B8" s="51">
        <v>43417</v>
      </c>
      <c r="C8" s="97" t="s">
        <v>106</v>
      </c>
      <c r="D8" s="132">
        <v>6010401050389</v>
      </c>
      <c r="E8" s="47" t="s">
        <v>1</v>
      </c>
      <c r="F8" s="57">
        <v>6685200</v>
      </c>
      <c r="G8" s="60">
        <v>6685200</v>
      </c>
      <c r="H8" s="52" t="s">
        <v>62</v>
      </c>
      <c r="I8" s="48">
        <v>1</v>
      </c>
      <c r="J8" s="49" t="s">
        <v>185</v>
      </c>
      <c r="K8" s="70"/>
    </row>
    <row r="9" spans="1:11" s="107" customFormat="1" ht="120" customHeight="1">
      <c r="A9" s="45" t="s">
        <v>129</v>
      </c>
      <c r="B9" s="80">
        <v>43417</v>
      </c>
      <c r="C9" s="53" t="s">
        <v>132</v>
      </c>
      <c r="D9" s="133" t="s">
        <v>110</v>
      </c>
      <c r="E9" s="47" t="s">
        <v>1</v>
      </c>
      <c r="F9" s="57">
        <v>12601008</v>
      </c>
      <c r="G9" s="60">
        <v>12601008</v>
      </c>
      <c r="H9" s="52">
        <v>1</v>
      </c>
      <c r="I9" s="48">
        <v>1</v>
      </c>
      <c r="J9" s="49" t="s">
        <v>185</v>
      </c>
      <c r="K9" s="154" t="s">
        <v>72</v>
      </c>
    </row>
    <row r="10" spans="1:11" s="13" customFormat="1" ht="120" customHeight="1">
      <c r="A10" s="100" t="s">
        <v>130</v>
      </c>
      <c r="B10" s="108">
        <v>43409</v>
      </c>
      <c r="C10" s="59" t="s">
        <v>114</v>
      </c>
      <c r="D10" s="134">
        <v>4010101000191</v>
      </c>
      <c r="E10" s="109" t="s">
        <v>1</v>
      </c>
      <c r="F10" s="110">
        <v>2245320</v>
      </c>
      <c r="G10" s="110">
        <v>2245320</v>
      </c>
      <c r="H10" s="111">
        <f>ROUNDDOWN(G10/F10,3)</f>
        <v>1</v>
      </c>
      <c r="I10" s="73">
        <v>1</v>
      </c>
      <c r="J10" s="49" t="s">
        <v>185</v>
      </c>
      <c r="K10" s="70"/>
    </row>
    <row r="11" spans="1:11" s="13" customFormat="1" ht="120" customHeight="1">
      <c r="A11" s="93" t="s">
        <v>253</v>
      </c>
      <c r="B11" s="51">
        <v>43417</v>
      </c>
      <c r="C11" s="59" t="s">
        <v>118</v>
      </c>
      <c r="D11" s="134">
        <v>3020001036162</v>
      </c>
      <c r="E11" s="47" t="s">
        <v>1</v>
      </c>
      <c r="F11" s="86">
        <v>4303212</v>
      </c>
      <c r="G11" s="83">
        <v>4290796</v>
      </c>
      <c r="H11" s="111">
        <f>ROUNDDOWN(G11/F11,3)</f>
        <v>0.997</v>
      </c>
      <c r="I11" s="48">
        <v>1</v>
      </c>
      <c r="J11" s="49" t="s">
        <v>185</v>
      </c>
      <c r="K11" s="70"/>
    </row>
    <row r="12" spans="1:10" ht="120" customHeight="1">
      <c r="A12" s="166" t="s">
        <v>131</v>
      </c>
      <c r="B12" s="165">
        <v>43424</v>
      </c>
      <c r="C12" s="59" t="s">
        <v>122</v>
      </c>
      <c r="D12" s="134">
        <v>4010701000913</v>
      </c>
      <c r="E12" s="163" t="s">
        <v>1</v>
      </c>
      <c r="F12" s="167" t="s">
        <v>64</v>
      </c>
      <c r="G12" s="168">
        <v>3283200</v>
      </c>
      <c r="H12" s="163" t="s">
        <v>61</v>
      </c>
      <c r="I12" s="164">
        <v>1</v>
      </c>
      <c r="J12" s="235" t="s">
        <v>185</v>
      </c>
    </row>
    <row r="13" spans="1:10" ht="399.75" customHeight="1">
      <c r="A13" s="167" t="s">
        <v>254</v>
      </c>
      <c r="B13" s="98">
        <v>43437</v>
      </c>
      <c r="C13" s="161" t="s">
        <v>155</v>
      </c>
      <c r="D13" s="129">
        <v>1020001071491</v>
      </c>
      <c r="E13" s="163" t="s">
        <v>69</v>
      </c>
      <c r="F13" s="167" t="s">
        <v>64</v>
      </c>
      <c r="G13" s="168">
        <v>7128000</v>
      </c>
      <c r="H13" s="163" t="s">
        <v>61</v>
      </c>
      <c r="I13" s="164">
        <v>1</v>
      </c>
      <c r="J13" s="236" t="s">
        <v>183</v>
      </c>
    </row>
    <row r="14" spans="1:11" ht="120" customHeight="1">
      <c r="A14" s="59" t="s">
        <v>255</v>
      </c>
      <c r="B14" s="142">
        <v>43438</v>
      </c>
      <c r="C14" s="59" t="s">
        <v>158</v>
      </c>
      <c r="D14" s="134">
        <v>3010401035434</v>
      </c>
      <c r="E14" s="163" t="s">
        <v>1</v>
      </c>
      <c r="F14" s="167" t="s">
        <v>64</v>
      </c>
      <c r="G14" s="178" t="s">
        <v>167</v>
      </c>
      <c r="H14" s="163" t="s">
        <v>168</v>
      </c>
      <c r="I14" s="164">
        <v>1</v>
      </c>
      <c r="J14" s="235" t="s">
        <v>185</v>
      </c>
      <c r="K14" s="179" t="s">
        <v>170</v>
      </c>
    </row>
    <row r="15" spans="1:10" ht="120" customHeight="1">
      <c r="A15" s="59" t="s">
        <v>163</v>
      </c>
      <c r="B15" s="142">
        <v>43452</v>
      </c>
      <c r="C15" s="59" t="s">
        <v>155</v>
      </c>
      <c r="D15" s="134">
        <v>1020001071491</v>
      </c>
      <c r="E15" s="163" t="s">
        <v>1</v>
      </c>
      <c r="F15" s="167" t="s">
        <v>64</v>
      </c>
      <c r="G15" s="168">
        <v>30996000</v>
      </c>
      <c r="H15" s="163"/>
      <c r="I15" s="164">
        <v>1</v>
      </c>
      <c r="J15" s="236" t="s">
        <v>184</v>
      </c>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row r="55" spans="9:10" ht="13.5">
      <c r="I55" s="21"/>
      <c r="J55" s="22"/>
    </row>
    <row r="56" spans="9:10" ht="13.5">
      <c r="I56" s="21"/>
      <c r="J56" s="22"/>
    </row>
    <row r="57" spans="9:10" ht="13.5">
      <c r="I57" s="21"/>
      <c r="J57" s="22"/>
    </row>
    <row r="58" spans="9:10" ht="13.5">
      <c r="I58" s="21"/>
      <c r="J58" s="22"/>
    </row>
  </sheetData>
  <sheetProtection/>
  <autoFilter ref="A4:J15">
    <sortState ref="A5:J58">
      <sortCondition sortBy="value" ref="B5:B58"/>
    </sortState>
  </autoFilter>
  <mergeCells count="3">
    <mergeCell ref="A2:J2"/>
    <mergeCell ref="A3:B3"/>
    <mergeCell ref="F3:J3"/>
  </mergeCells>
  <dataValidations count="4">
    <dataValidation type="date" allowBlank="1" showInputMessage="1" showErrorMessage="1" prompt="平成24年4月1日の形式で入力する。" sqref="B9">
      <formula1>41000</formula1>
      <formula2>41364</formula2>
    </dataValidation>
    <dataValidation allowBlank="1" showInputMessage="1" showErrorMessage="1" promptTitle="入力方法" prompt="半角数字で入力して下さい。" errorTitle="参考" error="半角数字で入力して下さい。" imeMode="halfAlpha" sqref="G5 G7:G10"/>
    <dataValidation errorStyle="information" type="date" allowBlank="1" showInputMessage="1" showErrorMessage="1" prompt="平成27年4月1日の形式で入力する。" sqref="B6:B8 B11 B13">
      <formula1>42826</formula1>
      <formula2>43190</formula2>
    </dataValidation>
    <dataValidation allowBlank="1" showInputMessage="1" sqref="G6 G11"/>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57" r:id="rId1"/>
  <headerFooter alignWithMargins="0">
    <oddFooter>&amp;C東京-別記様式6（&amp;P/&amp;N）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view="pageBreakPreview" zoomScale="115" zoomScaleSheetLayoutView="115" workbookViewId="0" topLeftCell="A1">
      <selection activeCell="F28" sqref="F28"/>
    </sheetView>
  </sheetViews>
  <sheetFormatPr defaultColWidth="9.00390625" defaultRowHeight="13.5"/>
  <cols>
    <col min="1" max="1" width="23.875" style="11" customWidth="1"/>
    <col min="2" max="2" width="23.75390625" style="182" customWidth="1"/>
    <col min="3" max="3" width="17.375" style="11" customWidth="1"/>
    <col min="4" max="4" width="23.125" style="11" customWidth="1"/>
    <col min="5" max="5" width="18.625" style="11" customWidth="1"/>
    <col min="6" max="6" width="17.375" style="11" customWidth="1"/>
    <col min="7" max="7" width="14.625" style="182" customWidth="1"/>
    <col min="8" max="8" width="14.625" style="11" customWidth="1"/>
    <col min="9" max="10" width="6.50390625" style="11" bestFit="1" customWidth="1"/>
    <col min="11" max="11" width="9.75390625" style="11" customWidth="1"/>
    <col min="12" max="16384" width="9.00390625" style="11" customWidth="1"/>
  </cols>
  <sheetData>
    <row r="1" ht="13.5">
      <c r="A1" s="10" t="s">
        <v>23</v>
      </c>
    </row>
    <row r="2" spans="1:11" ht="13.5">
      <c r="A2" s="255" t="s">
        <v>24</v>
      </c>
      <c r="B2" s="255"/>
      <c r="C2" s="255"/>
      <c r="D2" s="255"/>
      <c r="E2" s="255"/>
      <c r="F2" s="255"/>
      <c r="G2" s="255"/>
      <c r="H2" s="255"/>
      <c r="I2" s="255"/>
      <c r="J2" s="255"/>
      <c r="K2" s="255"/>
    </row>
    <row r="4" spans="1:11" ht="21" customHeight="1">
      <c r="A4" s="10" t="s">
        <v>188</v>
      </c>
      <c r="F4" s="269" t="str">
        <f>'[10]横浜総括表（様式１）'!F3:I3</f>
        <v>（審議対象期間　平成30年10月1日～平成30年12月31日）</v>
      </c>
      <c r="G4" s="269"/>
      <c r="H4" s="269"/>
      <c r="I4" s="269"/>
      <c r="J4" s="269"/>
      <c r="K4" s="269"/>
    </row>
    <row r="5" spans="1:12" s="13" customFormat="1" ht="47.25" customHeight="1">
      <c r="A5" s="41" t="s">
        <v>25</v>
      </c>
      <c r="B5" s="41" t="s">
        <v>2</v>
      </c>
      <c r="C5" s="41" t="s">
        <v>5</v>
      </c>
      <c r="D5" s="41" t="s">
        <v>7</v>
      </c>
      <c r="E5" s="41" t="s">
        <v>60</v>
      </c>
      <c r="F5" s="41" t="s">
        <v>10</v>
      </c>
      <c r="G5" s="41" t="s">
        <v>8</v>
      </c>
      <c r="H5" s="41" t="s">
        <v>3</v>
      </c>
      <c r="I5" s="41" t="s">
        <v>9</v>
      </c>
      <c r="J5" s="41" t="s">
        <v>56</v>
      </c>
      <c r="K5" s="41" t="s">
        <v>4</v>
      </c>
      <c r="L5" s="13" t="s">
        <v>51</v>
      </c>
    </row>
    <row r="6" spans="1:11" s="13" customFormat="1" ht="90" customHeight="1">
      <c r="A6" s="191"/>
      <c r="B6" s="192"/>
      <c r="C6" s="193"/>
      <c r="D6" s="192"/>
      <c r="E6" s="194"/>
      <c r="F6" s="195"/>
      <c r="G6" s="196"/>
      <c r="H6" s="196"/>
      <c r="I6" s="197"/>
      <c r="J6" s="198"/>
      <c r="K6" s="49"/>
    </row>
    <row r="7" spans="1:11" s="29" customFormat="1" ht="61.5" customHeight="1" hidden="1">
      <c r="A7" s="199"/>
      <c r="B7" s="71"/>
      <c r="C7" s="200"/>
      <c r="D7" s="199"/>
      <c r="E7" s="199"/>
      <c r="F7" s="199"/>
      <c r="G7" s="71"/>
      <c r="H7" s="200"/>
      <c r="I7" s="200"/>
      <c r="J7" s="201"/>
      <c r="K7" s="199"/>
    </row>
    <row r="8" spans="1:11" s="29" customFormat="1" ht="61.5" customHeight="1" hidden="1">
      <c r="A8" s="199"/>
      <c r="B8" s="71"/>
      <c r="C8" s="200"/>
      <c r="D8" s="199"/>
      <c r="E8" s="199"/>
      <c r="F8" s="199"/>
      <c r="G8" s="71"/>
      <c r="H8" s="200"/>
      <c r="I8" s="200"/>
      <c r="J8" s="201"/>
      <c r="K8" s="199"/>
    </row>
    <row r="9" spans="1:11" s="29" customFormat="1" ht="61.5" customHeight="1" hidden="1">
      <c r="A9" s="199"/>
      <c r="B9" s="71"/>
      <c r="C9" s="200"/>
      <c r="D9" s="199"/>
      <c r="E9" s="199"/>
      <c r="F9" s="199"/>
      <c r="G9" s="71"/>
      <c r="H9" s="200"/>
      <c r="I9" s="200"/>
      <c r="J9" s="201"/>
      <c r="K9" s="199"/>
    </row>
    <row r="10" spans="1:11" s="29" customFormat="1" ht="61.5" customHeight="1" hidden="1">
      <c r="A10" s="199"/>
      <c r="B10" s="71"/>
      <c r="C10" s="200"/>
      <c r="D10" s="199"/>
      <c r="E10" s="199"/>
      <c r="F10" s="199"/>
      <c r="G10" s="71"/>
      <c r="H10" s="200"/>
      <c r="I10" s="200"/>
      <c r="J10" s="201"/>
      <c r="K10" s="199"/>
    </row>
    <row r="11" ht="9.75" customHeight="1"/>
    <row r="12" spans="1:11" ht="13.5">
      <c r="A12" s="261" t="s">
        <v>13</v>
      </c>
      <c r="B12" s="261"/>
      <c r="C12" s="261"/>
      <c r="D12" s="261"/>
      <c r="E12" s="261"/>
      <c r="F12" s="261"/>
      <c r="G12" s="261"/>
      <c r="H12" s="261"/>
      <c r="I12" s="261"/>
      <c r="J12" s="261"/>
      <c r="K12" s="261"/>
    </row>
    <row r="13" spans="1:11" ht="13.5">
      <c r="A13" s="14" t="s">
        <v>12</v>
      </c>
      <c r="B13" s="15"/>
      <c r="C13" s="14"/>
      <c r="D13" s="14"/>
      <c r="E13" s="14"/>
      <c r="F13" s="14"/>
      <c r="G13" s="15"/>
      <c r="H13" s="14"/>
      <c r="I13" s="14"/>
      <c r="J13" s="14"/>
      <c r="K13" s="14"/>
    </row>
  </sheetData>
  <sheetProtection/>
  <mergeCells count="3">
    <mergeCell ref="A2:K2"/>
    <mergeCell ref="F4:K4"/>
    <mergeCell ref="A12:K12"/>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2"/>
  <headerFooter alignWithMargins="0">
    <oddFooter>&amp;C横浜-別記様式2（&amp;P/&amp;N）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2019-02-07T08:30:42Z</cp:lastPrinted>
  <dcterms:created xsi:type="dcterms:W3CDTF">2005-02-04T02:27:22Z</dcterms:created>
  <dcterms:modified xsi:type="dcterms:W3CDTF">2019-05-15T03:09:29Z</dcterms:modified>
  <cp:category/>
  <cp:version/>
  <cp:contentType/>
  <cp:contentStatus/>
</cp:coreProperties>
</file>