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activeTab="0"/>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4（競争入札（物品役務等））'!$A$5:$K$8</definedName>
    <definedName name="_xlnm._FilterDatabase" localSheetId="11" hidden="1">'横浜別記様式 5（随意契約（物品役務等））'!$A$5:$M$16</definedName>
    <definedName name="_xlnm._FilterDatabase" localSheetId="12" hidden="1">'横浜別記様式 6（応札（応募）業者数1者関連）'!$A$4:$J$6</definedName>
    <definedName name="_xlnm._FilterDatabase" localSheetId="5" hidden="1">'東京別記様式 4（競争入札（物品役務等））'!$A$5:$K$16</definedName>
    <definedName name="_xlnm._FilterDatabase" localSheetId="6" hidden="1">'東京別記様式 5（随意契約（物品役務等））'!$A$5:$L$53</definedName>
    <definedName name="_xlnm._FilterDatabase" localSheetId="7" hidden="1">'東京別記様式 6（応札（応募）業者数1者関連）'!$A$4:$J$15</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4（競争入札（物品役務等））'!$A$1:$K$11</definedName>
    <definedName name="_xlnm.Print_Area" localSheetId="11">'横浜別記様式 5（随意契約（物品役務等））'!$A$1:$L$21</definedName>
    <definedName name="_xlnm.Print_Area" localSheetId="12">'横浜別記様式 6（応札（応募）業者数1者関連）'!$A$1:$J$6</definedName>
    <definedName name="_xlnm.Print_Area" localSheetId="3">'東京別記様式 2（競争入札（公共工事））'!$A$1:$K$9</definedName>
    <definedName name="_xlnm.Print_Area" localSheetId="4">'東京別記様式 3（随意契約（公共工事））'!$A$1:$L$13</definedName>
    <definedName name="_xlnm.Print_Area" localSheetId="5">'東京別記様式 4（競争入札（物品役務等））'!$A$1:$K$19</definedName>
    <definedName name="_xlnm.Print_Area" localSheetId="6">'東京別記様式 5（随意契約（物品役務等））'!$A$1:$L$34</definedName>
    <definedName name="_xlnm.Print_Area" localSheetId="7">'東京別記様式 6（応札（応募）業者数1者関連）'!$A$1:$J$12</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<sst xmlns="http://schemas.openxmlformats.org/spreadsheetml/2006/main" count="837" uniqueCount="268">
  <si>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</si>
  <si>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</si>
  <si>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</si>
  <si>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</si>
  <si>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</si>
  <si>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</si>
  <si>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</si>
  <si>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</si>
  <si>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</si>
  <si>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</si>
  <si>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</si>
  <si>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</si>
  <si>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</si>
  <si>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</si>
  <si>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</si>
  <si>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</si>
  <si>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</si>
  <si>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</si>
  <si>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</si>
  <si>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</si>
  <si>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</si>
  <si>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</si>
  <si>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</si>
  <si>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</si>
  <si>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</si>
  <si>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</si>
  <si>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</si>
  <si>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</si>
  <si>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</si>
  <si>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</si>
  <si>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</si>
  <si>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</si>
  <si>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</si>
  <si>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</si>
  <si>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</si>
  <si>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</si>
  <si>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</si>
  <si>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</si>
  <si>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</si>
  <si>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</si>
  <si>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</si>
  <si>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</si>
  <si>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</si>
  <si>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</si>
  <si>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</si>
  <si>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</si>
  <si>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</si>
  <si>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</si>
  <si>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</si>
  <si>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</si>
  <si>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</si>
  <si>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</si>
  <si>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</si>
  <si>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</si>
  <si>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</si>
  <si>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</si>
  <si>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</si>
  <si>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</si>
  <si>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</si>
  <si>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t>
  </si>
  <si>
    <t>-</t>
  </si>
  <si>
    <t>同種の他の契約の予定価格を類推されるおそれがあるため公表しない</t>
  </si>
  <si>
    <t>同種の他の契約の予定価格を類推されるおそれがあるため公表しない</t>
  </si>
  <si>
    <t>-</t>
  </si>
  <si>
    <t>一般競争入札</t>
  </si>
  <si>
    <t>-</t>
  </si>
  <si>
    <t>-</t>
  </si>
  <si>
    <t>-</t>
  </si>
  <si>
    <t>（審議対象期間　平成31年1月1日～平成31年3月31日）</t>
  </si>
  <si>
    <t>第1PTB誘導灯更新工事（共有）
千葉県成田市成田国際空港内
平成31年1月11日～平成31年3月22日
「電気工事」</t>
  </si>
  <si>
    <t>分任支出負担行為担当官
東京税関成田税関支署長
塚田　貴司
千葉県成田市古込字古込1-1
ほか1官署等</t>
  </si>
  <si>
    <t xml:space="preserve">株式会社丸平電気
千葉県香取郡多古町飯笹77-1
</t>
  </si>
  <si>
    <t>当該提供を供給できる唯一の業者であることから会計法29条の3第4項に該当するため。</t>
  </si>
  <si>
    <t>11,016,000
(A)</t>
  </si>
  <si>
    <t>100%
（B/A×100）</t>
  </si>
  <si>
    <t>郵便事前スクリーニング処理の性能改善に伴う第4次通関情報総合判定システム（第4次CIS）のプログラム変更　一式</t>
  </si>
  <si>
    <t>支出負担行為担当官
東京税関総務部長
徳田　郁生
東京都江東区青海2-7-11</t>
  </si>
  <si>
    <t>株式会社エヌ・ティ・ティ・データ
東京都江東区豊洲3-3-3</t>
  </si>
  <si>
    <t>人工知能関連を含む分析アルゴリズムを用いた予測分析に係る情報処理ソフトウェアの調達　一式</t>
  </si>
  <si>
    <t>アドバンスト・アナリティクス株式会社
東京都千代田区九段北１－１３－５</t>
  </si>
  <si>
    <t>情報ひろば羽田に係る配備機器の更新　一式</t>
  </si>
  <si>
    <t>支出負担行為担当官
東京税関総務部長
徳田　郁生 
東京都江東区青海2-7-11</t>
  </si>
  <si>
    <t>ノムラテクノ株式会社
東京都港区台場2-3-1</t>
  </si>
  <si>
    <t>羽田税関支署IDS機器の更新　一式</t>
  </si>
  <si>
    <t>株式会社秋山商会
東京都中央区東日本橋2-13-5</t>
  </si>
  <si>
    <t>平成30年度分析機器等に係る定期保守点検　一式</t>
  </si>
  <si>
    <t>株式会社チヨダサイエンス
東京都千代田区鍛冶町1-8-6</t>
  </si>
  <si>
    <t>事務用椅子の調達　119脚</t>
  </si>
  <si>
    <t>株式会社オフィスランド
東京都大田区萩中3-12-12</t>
  </si>
  <si>
    <t>埠頭監視カメラシステムの設定変更作業　一式</t>
  </si>
  <si>
    <t>三菱重工マシナリーテクノロジー株式会社
広島県広島市西区観音新町4-6-22</t>
  </si>
  <si>
    <t>公募を実施した結果、業務履行可能な者が1者しかなく競争を許さないことから会計法第29条の3第4項に該当するため。</t>
  </si>
  <si>
    <t>埠頭監視カメラシステムの賃貸借　一式
平成31年2月1日～平成32年1月31日</t>
  </si>
  <si>
    <t>ＮＥＣネクサソリューションズ株式会社
東京都港区三田1-4-28
芙蓉総合リース株式会社
東京都千代田区神田三崎町3-3-23</t>
  </si>
  <si>
    <t>7010401022924
3010001028689</t>
  </si>
  <si>
    <t>ガスクロマトグラフ/質量分析計に係る機器修理　一式</t>
  </si>
  <si>
    <t>アジレント・テクノロジー株式会社
東京都八王子市高倉町9-1</t>
  </si>
  <si>
    <t>PTB諸設備機械（共有）整備工事（H30）
千葉県成田市古込字古込1-1
平成31年2月5日～平成31年3月29日
「建築一式工事」</t>
  </si>
  <si>
    <t>分任支出負担行為担当官
東京税関成田税関支署長
塚田　貴司
千葉県成田市古込字古込1-1
ほか1官署等</t>
  </si>
  <si>
    <t>株式会社成田エアポートテクノ
千葉県成田市古込字古込1-1</t>
  </si>
  <si>
    <t>101,520,000円
(A)</t>
  </si>
  <si>
    <t>100%
(B/A×100)</t>
  </si>
  <si>
    <t>当該提供を供給できる唯一の業者であることから会計法29条の3第4項に該当するため。</t>
  </si>
  <si>
    <t>成田国際空港第３ターミナル税関入国検査場におけるレーザー・センサー方式による動線計測等業務委託　一式</t>
  </si>
  <si>
    <t>分任支出負担行為担当官
東京税関成田税関支署長
塚田　貴司
千葉県成田市古込字古込1-1</t>
  </si>
  <si>
    <t>株式会社日立製作所
東京都品川区南大井6‐23‐1</t>
  </si>
  <si>
    <t>一般競争入札</t>
  </si>
  <si>
    <t>アストロフィジックス社製Ｘ線貨物検査装置の移設　一式</t>
  </si>
  <si>
    <t>イービストレード株式会社
東京都千代田区神田多町2-1</t>
  </si>
  <si>
    <t>同種の他の契約の予定価格を類推させる恐れがあるため公表しない</t>
  </si>
  <si>
    <t>九段代合同庁舎・千代田区役所本庁舎で使用する電気
平成31年3月1日～平成32年2月28日
(8,558,000kWh)</t>
  </si>
  <si>
    <t>図書「実行関税率表2019年度版」の購入
実行関税率表2019年度版　3,165冊</t>
  </si>
  <si>
    <t>３次元（３D）画像解析X線CTスキャン検査装置の調達　一式</t>
  </si>
  <si>
    <t>平成30年度（補正予算）
携帯型ラマン分光計の調達
携帯型ラマン分光計　20式</t>
  </si>
  <si>
    <t>平成30年度（補正予算）
携帯型ラマン分光計の調達
携帯型ラマン分光計　20式</t>
  </si>
  <si>
    <t>支出負担行為担当官
東京税関総務部長
徳田　郁生
東京都江東区青海２－７－１１</t>
  </si>
  <si>
    <t>支出負担行為担当官
東京税関総務部長
徳田　郁生
東京都江東区青海２－７－１１
ほか１官署</t>
  </si>
  <si>
    <t>支出負担行為担当官
東京税関総務部長
徳田　郁生
東京都江東区青海２－７－１１</t>
  </si>
  <si>
    <t>分任支出負担行為担当官
東京税関成田税関支署長
塚田　貴司
千葉県成田市古込字古込１－１</t>
  </si>
  <si>
    <t>丸紅新電力株式会社
東京都中央区日本橋２－７－１</t>
  </si>
  <si>
    <t>株式会社紀伊國屋書店東京営業本部
東京都目黒区下目黒３－７－１０</t>
  </si>
  <si>
    <t>ジャパンマシナリー株式会社
東京都中央区銀座８－５－６</t>
  </si>
  <si>
    <t>株式会社ＩＨＩ検査計測
東京都品川区南大井６－２５－３</t>
  </si>
  <si>
    <t>他官署で入札したため</t>
  </si>
  <si>
    <t>基本料金単価
372.60円/kW月
従量料金単価
夏季　15.60円/kWh
その他季　14.61円/kWh</t>
  </si>
  <si>
    <t>単価契約
予定調達総額　136,712,100円</t>
  </si>
  <si>
    <t>分担契約
契約総額
58,895,586円
（B）</t>
  </si>
  <si>
    <t>NHK受信料</t>
  </si>
  <si>
    <t>料金後納郵便</t>
  </si>
  <si>
    <t>料金後納郵便</t>
  </si>
  <si>
    <t>羽田空港CIQ棟におけるガスの需給</t>
  </si>
  <si>
    <t>東京税関庁舎（東京地区）におけるガスの需給</t>
  </si>
  <si>
    <t>麻薬探知犬訓練センターにおけるガスの需給</t>
  </si>
  <si>
    <t>成田国際空港において使用するガスの需給</t>
  </si>
  <si>
    <t>東京港湾合同庁舎における水道の需給</t>
  </si>
  <si>
    <t>東京税関庁舎（東京地区）における水道の需給</t>
  </si>
  <si>
    <t>麻薬探知犬訓練センターにおける水道の需給</t>
  </si>
  <si>
    <t>電話回線使用料、通信回線使用料</t>
  </si>
  <si>
    <t>衛星携帯電話使用料</t>
  </si>
  <si>
    <t>埠頭監視カメラシステム回線使用料</t>
  </si>
  <si>
    <t>メンバーズネットVPN使用料</t>
  </si>
  <si>
    <t>携帯電話使用料</t>
  </si>
  <si>
    <t>電話回線使用料及びメンバーズネットVPN使用料</t>
  </si>
  <si>
    <t>ソフトバンク回線使用料</t>
  </si>
  <si>
    <t>ＩＰ無線回線使用料</t>
  </si>
  <si>
    <t>ＩＰ電話回線使用料</t>
  </si>
  <si>
    <t>WAN回線通信専用料
一式</t>
  </si>
  <si>
    <t>閉域VPN回線の提供業務
一式</t>
  </si>
  <si>
    <t>電話回線使用料及び通信回線使用料</t>
  </si>
  <si>
    <t>支出負担行為担当官
東京税関総務部長
松岡　裕之
東京都江東区青海２－７－１１</t>
  </si>
  <si>
    <t>分任支出負担行為担当官
東京税関成田税関支署長
塚田　貴司
千葉県成田市古込字古込１－１</t>
  </si>
  <si>
    <t>支出負担行為担当官
東京税関総務部長
徳田　郁生
東京都江東区青海２－７－１１</t>
  </si>
  <si>
    <t>支出負担行為担当官
東京税関総務部長
松岡　裕之
東京都江東区青海２－７－１１</t>
  </si>
  <si>
    <t>日本放送協会
東京都渋谷区神南２－２－１</t>
  </si>
  <si>
    <t>日本郵便株式会社晴海郵便局
東京都中央区晴海４－６－２６</t>
  </si>
  <si>
    <t>日本郵便株式会社東京国際郵便局
東京都江東区新砂３－５－１４</t>
  </si>
  <si>
    <t>日本郵便株式会社蒲田郵便局
東京都大田区蒲田本町１－２－８</t>
  </si>
  <si>
    <t>日本郵便株式会社成田郵便局
千葉県成田市赤坂２－１－３</t>
  </si>
  <si>
    <t>東京瓦斯株式会社
東京都港区海岸１－５－２０</t>
  </si>
  <si>
    <t>東京瓦斯株式会社
東京都港区海岸１－５－２０</t>
  </si>
  <si>
    <t>日本瓦斯株式会社
東京都渋谷区代々木４－３１－８</t>
  </si>
  <si>
    <t>東京都水道局
東京都新宿区西新宿２－８－１</t>
  </si>
  <si>
    <t>株式会社ヴェオリア・ジェネッツ
千葉県成田市美郷台２－１－５</t>
  </si>
  <si>
    <t>東日本電信電話株式会社
東京都新宿区西新宿３－１９－２</t>
  </si>
  <si>
    <t>株式会社日本デジコム
東京都中央区入船２－３－７</t>
  </si>
  <si>
    <t>ＮＥＣネクサソリューションズ株式会社
東京都港区三田１－４－２８</t>
  </si>
  <si>
    <t>西日本電信電話株式会社
大阪府大阪市中央区馬場町３－１５</t>
  </si>
  <si>
    <t>株式会社エヌ･ティ･ティ・ドコモ
東京都千代田区永田町２－１１－１</t>
  </si>
  <si>
    <t>エヌ・ティ・ティ・コミュニケーションズ株式会社
東京都千代田区内幸町１－１－６</t>
  </si>
  <si>
    <t>ソフトバンク株式会社
東京都港区東新橋１－９－１</t>
  </si>
  <si>
    <t>アイコム株式会社
大阪府大阪市平野区加美鞍作１－６－１９</t>
  </si>
  <si>
    <t>楽天コミュニケーションズ株式会社
東京都世田谷区玉川１－１４－１</t>
  </si>
  <si>
    <t>エヌ・ティ・ティ・コミュニケーションズ株式会社
東京都千代田区大手町２－３－１</t>
  </si>
  <si>
    <t>ARINC　Incortorated
２５５１ Riva　Road,Annapolis，Maryland　２１４０１,USA</t>
  </si>
  <si>
    <t>空港情報通信株式会社
千葉県成田市古込字古込１－１</t>
  </si>
  <si>
    <t>-</t>
  </si>
  <si>
    <t>放送法第64条第1項に基づき契約を行うものであり、競争を許さないことから会計法第29条の3第4項に該当するため。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</si>
  <si>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</si>
  <si>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郵便法又は民間事業者による信書の送達に関する法律に規定する郵便及び信書の送達が可能な事業者は、郵便事業株式会社以外になく、競争を許さないことから会計法29条の3第4項に該当するため。</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</si>
  <si>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</si>
  <si>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</si>
  <si>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@12,660円ほか</t>
  </si>
  <si>
    <t>@82円ほか</t>
  </si>
  <si>
    <t>@82円ほか</t>
  </si>
  <si>
    <t>単価契約
平成30年度支払実績額
2,527,050円</t>
  </si>
  <si>
    <t xml:space="preserve">単価契約
平成30年度支払実績額
11,581,539円
</t>
  </si>
  <si>
    <t xml:space="preserve">単価契約
平成30年度支払実績額
7,816,559円
</t>
  </si>
  <si>
    <t xml:space="preserve">単価契約
平成30年度支払実績額
1,284,067円
</t>
  </si>
  <si>
    <t>単価契約
30年度支払実績額
7,269,229円</t>
  </si>
  <si>
    <t>長期継続契約
単価契約
30年度支払実績額
5,761,581円
分担総額
3,259,356円</t>
  </si>
  <si>
    <t>長期継続契約
単価契約
30年度支払実績額
2,285,468円</t>
  </si>
  <si>
    <r>
      <t xml:space="preserve">長期継続契約
単価契約
30年度支払実績額
</t>
    </r>
    <r>
      <rPr>
        <sz val="8"/>
        <color indexed="8"/>
        <rFont val="ＭＳ Ｐゴシック"/>
        <family val="3"/>
      </rPr>
      <t>2,990,893円</t>
    </r>
  </si>
  <si>
    <t>長期継続契約
単価契約
30年度支払実績額
3,319,336円</t>
  </si>
  <si>
    <t>長期継続契約
単価契約
30年度支払実績額
2,308,448円</t>
  </si>
  <si>
    <r>
      <t xml:space="preserve">長期継続契約
単価契約
30年度支払実績額
</t>
    </r>
    <r>
      <rPr>
        <sz val="8"/>
        <color indexed="8"/>
        <rFont val="ＭＳ Ｐゴシック"/>
        <family val="3"/>
      </rPr>
      <t>20,556,295円</t>
    </r>
    <r>
      <rPr>
        <sz val="8"/>
        <rFont val="ＭＳ Ｐゴシック"/>
        <family val="3"/>
      </rPr>
      <t xml:space="preserve">
分担総額
</t>
    </r>
    <r>
      <rPr>
        <sz val="8"/>
        <color indexed="8"/>
        <rFont val="ＭＳ Ｐゴシック"/>
        <family val="3"/>
      </rPr>
      <t>17,472,057円</t>
    </r>
  </si>
  <si>
    <t>長期継続契約
単価契約
30年度支払実績額
4,670,258円</t>
  </si>
  <si>
    <r>
      <t xml:space="preserve">長期継続契約
単価契約
30年度支払実績額
</t>
    </r>
    <r>
      <rPr>
        <sz val="8"/>
        <color indexed="8"/>
        <rFont val="ＭＳ Ｐゴシック"/>
        <family val="3"/>
      </rPr>
      <t>4,963,707円</t>
    </r>
  </si>
  <si>
    <t>長期継続契約
平成30年度支払実績額
1,670,211円　　</t>
  </si>
  <si>
    <t>長期継続契約
平成30年度支払実績額
7,646,400円　　</t>
  </si>
  <si>
    <t>長期継続契約
平成30年度支払実績額
1,469,649円　　</t>
  </si>
  <si>
    <t>長期継続契約
平成30年度支払実績額
1,765,933円　　</t>
  </si>
  <si>
    <t>長期継続契約
平成30年度支払実績額
2,283,901円</t>
  </si>
  <si>
    <t>長期継続契約
平成30年度支払実績額
12,133,577円　</t>
  </si>
  <si>
    <t>長期継続契約
平成30年度支払実績額
1,166,400円</t>
  </si>
  <si>
    <t>長期継続契約
平成30年度支払実績額
1,103,040円</t>
  </si>
  <si>
    <t>長期継続契約
全国税関分
平成30年度
支払実績額
750,591,848円</t>
  </si>
  <si>
    <t>長期継続契約
平成30年度
支払実績額
4,473,201円</t>
  </si>
  <si>
    <t>長期継続契約
単価契約
30年度支払実績額
11,394,713円</t>
  </si>
  <si>
    <t>一般競争入札</t>
  </si>
  <si>
    <t>-</t>
  </si>
  <si>
    <t>随意契約
（企画競争無し）</t>
  </si>
  <si>
    <t>分担契約
契約総額
11,016,000円
（Ｂ）</t>
  </si>
  <si>
    <t>分担契約
契約総額
101,520,000円
(B)</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</si>
  <si>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</si>
  <si>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一般的な参加要件以外は指定していない</t>
  </si>
  <si>
    <r>
      <t xml:space="preserve">長期継続契約
平成30年度支払実績額
</t>
    </r>
    <r>
      <rPr>
        <sz val="11"/>
        <rFont val="ＭＳ Ｐゴシック"/>
        <family val="3"/>
      </rPr>
      <t>6</t>
    </r>
    <r>
      <rPr>
        <sz val="11"/>
        <rFont val="ＭＳ Ｐゴシック"/>
        <family val="3"/>
      </rPr>
      <t>,</t>
    </r>
    <r>
      <rPr>
        <sz val="11"/>
        <rFont val="ＭＳ Ｐゴシック"/>
        <family val="3"/>
      </rPr>
      <t>794</t>
    </r>
    <r>
      <rPr>
        <sz val="11"/>
        <rFont val="ＭＳ Ｐゴシック"/>
        <family val="3"/>
      </rPr>
      <t>,</t>
    </r>
    <r>
      <rPr>
        <sz val="11"/>
        <rFont val="ＭＳ Ｐゴシック"/>
        <family val="3"/>
      </rPr>
      <t>061</t>
    </r>
    <r>
      <rPr>
        <sz val="11"/>
        <rFont val="ＭＳ Ｐゴシック"/>
        <family val="3"/>
      </rPr>
      <t>円　</t>
    </r>
  </si>
  <si>
    <t>（部局名：横浜税関）</t>
  </si>
  <si>
    <t>ガスクロマトグラフ質量分析計の点検等請負契約</t>
  </si>
  <si>
    <t>ガスクロマトグラフ質量分析計の点検等請負契約</t>
  </si>
  <si>
    <t>支出負担行為担当官
横浜税関総務部長
中村　三一
神奈川県横浜市中区海岸通１－１</t>
  </si>
  <si>
    <t>株式会社江田商会
神奈川県横浜市港北区新羽町２８４</t>
  </si>
  <si>
    <t>一般競争入札</t>
  </si>
  <si>
    <t>－</t>
  </si>
  <si>
    <t>横浜税関ＰＣＢ含有安定器搬入荷姿登録及びＰＣＢ含有機器収集・運搬等業務</t>
  </si>
  <si>
    <t>支出負担行為担当官代理
横浜税関総務部次長
矢野　剛
神奈川県横浜市中区海岸通１－１</t>
  </si>
  <si>
    <t>株式会社大興
青森県八戸市西白山台５－１３－１３</t>
  </si>
  <si>
    <t>一般競争入札</t>
  </si>
  <si>
    <t>横浜第一港湾合同庁舎及び横浜税関新港分関庁舎における産業廃棄物処理（収集・運搬・処分）に関する請負契約</t>
  </si>
  <si>
    <t>支出負担行為担当官
横浜税関総務部長
中村　三一
神奈川県横浜市中区海岸通１－１</t>
  </si>
  <si>
    <t>株式会社デスポ
神奈川県横浜市神奈川区菅田町１１１６</t>
  </si>
  <si>
    <t>同種の他の契約の予定価格を類推されるおそれがあるため公表しない</t>
  </si>
  <si>
    <t>後納郵便料</t>
  </si>
  <si>
    <t>支出負担行為担当官
横浜税関総務部長
中村　三一
神奈川県横浜市中区海岸通１－１</t>
  </si>
  <si>
    <t>日本郵便株式会社横浜港支店
神奈川県横浜市中区日本大通5-3</t>
  </si>
  <si>
    <t>＠82円ほか</t>
  </si>
  <si>
    <t>―</t>
  </si>
  <si>
    <t>日本郵便株式会社川崎東郵便局
神奈川県川崎市川崎区東扇島88</t>
  </si>
  <si>
    <t>通信料</t>
  </si>
  <si>
    <t>株式会社エヌ・ティ・ティ・ドコモ
東京都千代田区永田町2-11-1</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</si>
  <si>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t>
  </si>
  <si>
    <t>長期継続契約
単価契約
30年度支出総額
1,713,934円</t>
  </si>
  <si>
    <t>東日本電信電話株式会社
東京都新宿区西新宿3-19-2</t>
  </si>
  <si>
    <t>長期継続契約
単価契約
30年度支出総額
7,544,311円</t>
  </si>
  <si>
    <t>ソフトバンク株式会社
東京都港区東新橋１－９－１</t>
  </si>
  <si>
    <t>長期継続契約
単価契約
30年度支出総額
8,617,598円</t>
  </si>
  <si>
    <t>ＪＳＡＴ　ＭＯＢＩＬＥ　Ｃｏｍｍｕｎｉｃａｔｉｏｎｓ株式会社
東京都港区麻布台1-11-10</t>
  </si>
  <si>
    <t>長期継続契約
単価契約
30年度支出総額
1,909,279円</t>
  </si>
  <si>
    <t>ガス料</t>
  </si>
  <si>
    <t>東京ガス株式会社
東京都港区海岸1-5-20</t>
  </si>
  <si>
    <t>長期継続契約
単価契約
30年度支出総額
15,736,680円</t>
  </si>
  <si>
    <t>水道料</t>
  </si>
  <si>
    <t>横浜市
神奈川県横浜市中区港町１－１</t>
  </si>
  <si>
    <t>長期継続契約
単価契約
30年度支出総額
8,615,565円</t>
  </si>
  <si>
    <t>電気料</t>
  </si>
  <si>
    <t>東京電力エナジーパートナー株式会社
東京都千代田区内幸町１－１－３</t>
  </si>
  <si>
    <t>長期継続契約
単価契約
30年度支出総額
4,290,991円</t>
  </si>
  <si>
    <t>東北電力株式会社
宮城県仙台市青葉区本町1-7-1</t>
  </si>
  <si>
    <t>長期継続契約
単価契約
30年度支出総額
1,499,401円</t>
  </si>
  <si>
    <t>横浜市
神奈川県横浜市中区港町１－１</t>
  </si>
  <si>
    <t>長期継続契約
単価契約
30年度支出総額
6,411,135円</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</si>
  <si>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</si>
  <si>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</si>
  <si>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予定価格
（円）</t>
  </si>
  <si>
    <t>契約金額
（円）</t>
  </si>
  <si>
    <t>同種の他の契約の予定価格を類推されるおそれがあるため公表しない</t>
  </si>
  <si>
    <t>一般的な参加要件以外は指定していない</t>
  </si>
  <si>
    <t>一般的な参加要件以外は指定していない</t>
  </si>
  <si>
    <t>（注）国の行為を秘密にする必要があるもの並びに予定価格が予算決算及び会計令第99条第2号、第3号、第4号又は第7号のそれぞれの金額を超えないものは含まない。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</si>
</sst>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60"/>
      <name val="ＭＳ Ｐゴシック"/>
      <family val="3"/>
    </font>
    <font>
      <sz val="8"/>
      <name val="ＭＳ Ｐゴシック"/>
      <family val="3"/>
    </font>
    <font>
      <sz val="8"/>
      <color indexed="8"/>
      <name val="ＭＳ Ｐゴシック"/>
      <family val="3"/>
    </font>
    <font>
      <sz val="8"/>
      <name val="ＭＳ 明朝"/>
      <family val="1"/>
    </font>
    <font>
      <sz val="8"/>
      <color indexed="8"/>
      <name val="ＭＳ 明朝"/>
      <family val="1"/>
    </font>
    <font>
      <sz val="11"/>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8"/>
      <color indexed="10"/>
      <name val="ＭＳ Ｐゴシック"/>
      <family val="3"/>
    </font>
    <font>
      <sz val="13"/>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rgb="FFFF0000"/>
      <name val="Calibri"/>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269">
    <xf numFmtId="0" fontId="0" fillId="0" borderId="0" xfId="0" applyAlignment="1">
      <alignment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0" xfId="0" applyFont="1" applyBorder="1" applyAlignment="1">
      <alignment vertical="center" wrapText="1"/>
    </xf>
    <xf numFmtId="0" fontId="51" fillId="0" borderId="12" xfId="0" applyFont="1" applyBorder="1" applyAlignment="1">
      <alignment horizontal="justify" vertical="center" wrapText="1"/>
    </xf>
    <xf numFmtId="0" fontId="52" fillId="0" borderId="0" xfId="0" applyFont="1" applyAlignment="1">
      <alignment vertical="center"/>
    </xf>
    <xf numFmtId="0" fontId="51" fillId="0" borderId="0" xfId="0" applyFont="1" applyAlignment="1">
      <alignment vertical="center"/>
    </xf>
    <xf numFmtId="0" fontId="53" fillId="0" borderId="0" xfId="0" applyFont="1" applyAlignment="1">
      <alignment vertical="center"/>
    </xf>
    <xf numFmtId="0" fontId="53" fillId="0" borderId="0" xfId="0" applyFont="1" applyFill="1" applyAlignment="1">
      <alignment horizontal="center" vertical="center" wrapText="1"/>
    </xf>
    <xf numFmtId="0" fontId="54" fillId="0" borderId="0" xfId="0" applyFont="1" applyAlignment="1">
      <alignment vertical="center"/>
    </xf>
    <xf numFmtId="0" fontId="54" fillId="0" borderId="0" xfId="0" applyFont="1" applyAlignment="1">
      <alignment horizontal="center" vertical="center"/>
    </xf>
    <xf numFmtId="38" fontId="34" fillId="0" borderId="0" xfId="49" applyFont="1" applyAlignment="1">
      <alignment horizontal="center" vertical="center"/>
    </xf>
    <xf numFmtId="0" fontId="51" fillId="0" borderId="0" xfId="0" applyNumberFormat="1" applyFont="1" applyAlignment="1">
      <alignment horizontal="center" vertical="center"/>
    </xf>
    <xf numFmtId="0" fontId="51" fillId="0" borderId="0" xfId="0" applyNumberFormat="1" applyFont="1" applyAlignment="1">
      <alignment vertical="center"/>
    </xf>
    <xf numFmtId="0" fontId="53" fillId="0" borderId="0" xfId="0" applyFont="1" applyAlignment="1">
      <alignment vertical="center"/>
    </xf>
    <xf numFmtId="0" fontId="53" fillId="0" borderId="0" xfId="0" applyFont="1" applyAlignment="1">
      <alignment horizontal="center"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51" fillId="0" borderId="10" xfId="0" applyFont="1" applyBorder="1" applyAlignment="1">
      <alignment horizontal="justify" vertical="center" wrapText="1"/>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right" vertical="center" wrapText="1"/>
    </xf>
    <xf numFmtId="0" fontId="51" fillId="0" borderId="0" xfId="0" applyFont="1" applyAlignment="1">
      <alignment horizontal="justify" vertical="center"/>
    </xf>
    <xf numFmtId="0" fontId="53" fillId="0" borderId="0" xfId="63" applyFont="1" applyFill="1" applyAlignment="1">
      <alignment vertical="center" wrapText="1"/>
      <protection/>
    </xf>
    <xf numFmtId="0" fontId="51"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1" fillId="0" borderId="0" xfId="0" applyFont="1" applyAlignment="1">
      <alignment horizontal="center" vertical="center"/>
    </xf>
    <xf numFmtId="0" fontId="54" fillId="0" borderId="0" xfId="0" applyFont="1" applyAlignment="1">
      <alignment horizontal="left" vertical="center"/>
    </xf>
    <xf numFmtId="0" fontId="51" fillId="0" borderId="0" xfId="0" applyFont="1" applyFill="1" applyAlignment="1">
      <alignment horizontal="center" vertical="center"/>
    </xf>
    <xf numFmtId="187" fontId="51" fillId="0" borderId="0" xfId="0" applyNumberFormat="1" applyFont="1" applyAlignment="1">
      <alignment horizontal="center" vertical="center"/>
    </xf>
    <xf numFmtId="0" fontId="53" fillId="0" borderId="0" xfId="63" applyFont="1" applyFill="1" applyBorder="1" applyAlignment="1">
      <alignment vertical="center" wrapText="1"/>
      <protection/>
    </xf>
    <xf numFmtId="58" fontId="53" fillId="0" borderId="0" xfId="63" applyNumberFormat="1" applyFont="1" applyFill="1" applyBorder="1" applyAlignment="1">
      <alignment horizontal="left" vertical="center" wrapText="1"/>
      <protection/>
    </xf>
    <xf numFmtId="0" fontId="53" fillId="0" borderId="0" xfId="0" applyFont="1" applyFill="1" applyAlignment="1">
      <alignment horizontal="center" vertical="center"/>
    </xf>
    <xf numFmtId="0" fontId="51" fillId="0" borderId="0" xfId="0" applyFont="1" applyAlignment="1">
      <alignment horizontal="center" vertical="center"/>
    </xf>
    <xf numFmtId="0" fontId="52" fillId="6" borderId="15" xfId="0" applyFont="1" applyFill="1" applyBorder="1" applyAlignment="1">
      <alignment horizontal="center" vertical="center" wrapText="1"/>
    </xf>
    <xf numFmtId="187" fontId="52" fillId="6" borderId="15" xfId="0" applyNumberFormat="1" applyFont="1" applyFill="1" applyBorder="1" applyAlignment="1">
      <alignment horizontal="center" vertical="center" wrapText="1"/>
    </xf>
    <xf numFmtId="38" fontId="55" fillId="6" borderId="15" xfId="49" applyFont="1" applyFill="1" applyBorder="1" applyAlignment="1">
      <alignment horizontal="center" vertical="center" wrapText="1"/>
    </xf>
    <xf numFmtId="0" fontId="52" fillId="6" borderId="15"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58" fontId="51" fillId="0" borderId="15" xfId="63" applyNumberFormat="1" applyFont="1" applyFill="1" applyBorder="1" applyAlignment="1">
      <alignment horizontal="center" vertical="center" wrapText="1"/>
      <protection/>
    </xf>
    <xf numFmtId="0" fontId="51" fillId="0" borderId="16"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5" xfId="0" applyFont="1" applyFill="1" applyBorder="1" applyAlignment="1">
      <alignment horizontal="left" vertical="center" wrapText="1"/>
    </xf>
    <xf numFmtId="187" fontId="51" fillId="0" borderId="17" xfId="63" applyNumberFormat="1" applyFont="1" applyFill="1" applyBorder="1" applyAlignment="1">
      <alignment horizontal="center" vertical="center" wrapText="1"/>
      <protection/>
    </xf>
    <xf numFmtId="183" fontId="51" fillId="0" borderId="15" xfId="64" applyNumberFormat="1" applyFont="1" applyFill="1" applyBorder="1" applyAlignment="1">
      <alignment horizontal="center" vertical="center" wrapText="1"/>
      <protection/>
    </xf>
    <xf numFmtId="187" fontId="51" fillId="0" borderId="18" xfId="0" applyNumberFormat="1" applyFont="1" applyFill="1" applyBorder="1" applyAlignment="1">
      <alignment horizontal="center" vertical="center" wrapText="1"/>
    </xf>
    <xf numFmtId="0" fontId="34" fillId="0" borderId="15" xfId="0" applyFont="1" applyFill="1" applyBorder="1" applyAlignment="1">
      <alignment vertical="center" wrapText="1"/>
    </xf>
    <xf numFmtId="187" fontId="51" fillId="0" borderId="15" xfId="0" applyNumberFormat="1" applyFont="1" applyFill="1" applyBorder="1" applyAlignment="1">
      <alignment horizontal="center" vertical="center" wrapText="1"/>
    </xf>
    <xf numFmtId="0" fontId="51" fillId="0" borderId="19" xfId="64" applyNumberFormat="1" applyFont="1" applyFill="1" applyBorder="1" applyAlignment="1">
      <alignment horizontal="left" vertical="center" wrapText="1"/>
      <protection/>
    </xf>
    <xf numFmtId="0" fontId="51" fillId="0" borderId="19" xfId="64" applyNumberFormat="1" applyFont="1" applyFill="1" applyBorder="1" applyAlignment="1">
      <alignment vertical="center" wrapText="1"/>
      <protection/>
    </xf>
    <xf numFmtId="193" fontId="34" fillId="0" borderId="15" xfId="49" applyNumberFormat="1" applyFont="1" applyFill="1" applyBorder="1" applyAlignment="1">
      <alignment horizontal="center" vertical="center" wrapText="1"/>
    </xf>
    <xf numFmtId="188" fontId="34" fillId="0" borderId="16" xfId="0" applyNumberFormat="1" applyFont="1" applyFill="1" applyBorder="1" applyAlignment="1">
      <alignment horizontal="center" vertical="center" wrapText="1"/>
    </xf>
    <xf numFmtId="0" fontId="34" fillId="0" borderId="16" xfId="0" applyFont="1" applyFill="1" applyBorder="1" applyAlignment="1">
      <alignment vertical="center" wrapText="1"/>
    </xf>
    <xf numFmtId="193" fontId="34" fillId="0" borderId="16" xfId="49"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51" fillId="0" borderId="0" xfId="0" applyFont="1" applyFill="1" applyAlignment="1">
      <alignment horizontal="center" vertical="center" wrapText="1"/>
    </xf>
    <xf numFmtId="0" fontId="51" fillId="0" borderId="15" xfId="63" applyFont="1" applyFill="1" applyBorder="1" applyAlignment="1">
      <alignment horizontal="center" vertical="center" wrapText="1"/>
      <protection/>
    </xf>
    <xf numFmtId="0" fontId="53" fillId="0" borderId="0" xfId="0" applyFont="1" applyFill="1" applyBorder="1" applyAlignment="1">
      <alignment horizontal="center" vertical="center" wrapText="1"/>
    </xf>
    <xf numFmtId="0" fontId="51" fillId="0" borderId="0" xfId="63" applyFont="1" applyFill="1" applyAlignment="1">
      <alignment vertical="center" wrapText="1"/>
      <protection/>
    </xf>
    <xf numFmtId="205" fontId="51" fillId="0" borderId="16" xfId="49" applyNumberFormat="1" applyFont="1" applyFill="1" applyBorder="1" applyAlignment="1">
      <alignment horizontal="center" vertical="center" wrapText="1" shrinkToFit="1"/>
    </xf>
    <xf numFmtId="184" fontId="34" fillId="0" borderId="15" xfId="49" applyNumberFormat="1" applyFont="1" applyFill="1" applyBorder="1" applyAlignment="1">
      <alignment horizontal="center" vertical="center" wrapText="1"/>
    </xf>
    <xf numFmtId="184" fontId="51" fillId="0" borderId="16" xfId="49" applyNumberFormat="1" applyFont="1" applyFill="1" applyBorder="1" applyAlignment="1">
      <alignment horizontal="center" vertical="center" wrapText="1" shrinkToFit="1"/>
    </xf>
    <xf numFmtId="0" fontId="52" fillId="0" borderId="0" xfId="0" applyFont="1" applyFill="1" applyAlignment="1">
      <alignment horizontal="center" vertical="center" wrapText="1"/>
    </xf>
    <xf numFmtId="0" fontId="4" fillId="0" borderId="0" xfId="64" applyNumberFormat="1" applyFont="1" applyFill="1" applyBorder="1" applyAlignment="1">
      <alignment horizontal="left" vertical="center" wrapText="1"/>
      <protection/>
    </xf>
    <xf numFmtId="0" fontId="53" fillId="0" borderId="15" xfId="63" applyFont="1" applyFill="1" applyBorder="1" applyAlignment="1">
      <alignment horizontal="center" vertical="center" wrapText="1"/>
      <protection/>
    </xf>
    <xf numFmtId="0" fontId="51" fillId="6" borderId="15"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left" vertical="center" wrapText="1"/>
    </xf>
    <xf numFmtId="58" fontId="51" fillId="33" borderId="16" xfId="0" applyNumberFormat="1" applyFont="1" applyFill="1" applyBorder="1" applyAlignment="1">
      <alignment horizontal="center" vertical="center" wrapText="1"/>
    </xf>
    <xf numFmtId="188" fontId="0" fillId="0" borderId="15" xfId="64" applyNumberFormat="1" applyFont="1" applyFill="1" applyBorder="1" applyAlignment="1">
      <alignment horizontal="center" vertical="center" wrapText="1"/>
      <protection/>
    </xf>
    <xf numFmtId="184" fontId="51" fillId="33" borderId="15" xfId="0" applyNumberFormat="1" applyFont="1" applyFill="1" applyBorder="1" applyAlignment="1">
      <alignment horizontal="center" vertical="center" wrapText="1"/>
    </xf>
    <xf numFmtId="0" fontId="54" fillId="0" borderId="0" xfId="0" applyFont="1" applyFill="1" applyAlignment="1">
      <alignment horizontal="center" vertical="center" wrapText="1"/>
    </xf>
    <xf numFmtId="187" fontId="51" fillId="33" borderId="15" xfId="0" applyNumberFormat="1" applyFont="1" applyFill="1" applyBorder="1" applyAlignment="1">
      <alignment horizontal="center" vertical="center" wrapText="1"/>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vertical="center" wrapText="1"/>
      <protection/>
    </xf>
    <xf numFmtId="0" fontId="51" fillId="0" borderId="0" xfId="0" applyFont="1" applyAlignment="1">
      <alignment horizontal="center" vertical="center"/>
    </xf>
    <xf numFmtId="193" fontId="34"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0" fontId="34" fillId="0" borderId="16" xfId="0" applyFont="1" applyBorder="1" applyAlignment="1">
      <alignment vertical="center" wrapText="1"/>
    </xf>
    <xf numFmtId="205" fontId="51" fillId="0" borderId="15" xfId="49" applyNumberFormat="1" applyFont="1" applyFill="1" applyBorder="1" applyAlignment="1">
      <alignment horizontal="center" vertical="center" wrapText="1" shrinkToFit="1"/>
    </xf>
    <xf numFmtId="0" fontId="0" fillId="0" borderId="15" xfId="64" applyNumberFormat="1" applyFont="1" applyFill="1" applyBorder="1" applyAlignment="1">
      <alignment horizontal="left" vertical="center" wrapText="1"/>
      <protection/>
    </xf>
    <xf numFmtId="189" fontId="0"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0" fontId="0" fillId="33" borderId="15" xfId="64" applyNumberFormat="1" applyFont="1" applyFill="1" applyBorder="1" applyAlignment="1">
      <alignment horizontal="left" vertical="center" wrapText="1"/>
      <protection/>
    </xf>
    <xf numFmtId="0" fontId="34" fillId="33" borderId="15" xfId="0" applyFont="1" applyFill="1" applyBorder="1" applyAlignment="1">
      <alignment vertical="center" wrapText="1"/>
    </xf>
    <xf numFmtId="0" fontId="34" fillId="33" borderId="16" xfId="0" applyFont="1" applyFill="1" applyBorder="1" applyAlignment="1">
      <alignment vertical="center" wrapText="1"/>
    </xf>
    <xf numFmtId="3" fontId="34" fillId="0" borderId="16" xfId="0" applyNumberFormat="1" applyFont="1" applyBorder="1" applyAlignment="1">
      <alignment horizontal="center" vertical="center" wrapText="1"/>
    </xf>
    <xf numFmtId="0" fontId="42" fillId="34" borderId="0" xfId="63" applyFont="1" applyFill="1" applyAlignment="1">
      <alignment vertical="center" wrapText="1"/>
      <protection/>
    </xf>
    <xf numFmtId="0" fontId="56" fillId="34" borderId="0" xfId="63" applyFont="1" applyFill="1" applyAlignment="1">
      <alignment vertical="center" wrapText="1"/>
      <protection/>
    </xf>
    <xf numFmtId="0" fontId="51" fillId="33" borderId="16" xfId="0" applyFont="1" applyFill="1" applyBorder="1" applyAlignment="1">
      <alignment vertical="center" wrapText="1"/>
    </xf>
    <xf numFmtId="183" fontId="0" fillId="33" borderId="15" xfId="65" applyNumberFormat="1" applyFont="1" applyFill="1" applyBorder="1" applyAlignment="1">
      <alignment horizontal="center" vertical="center" wrapText="1"/>
      <protection/>
    </xf>
    <xf numFmtId="188" fontId="0" fillId="33" borderId="15" xfId="64" applyNumberFormat="1" applyFont="1" applyFill="1" applyBorder="1" applyAlignment="1">
      <alignment horizontal="center" vertical="center" wrapText="1"/>
      <protection/>
    </xf>
    <xf numFmtId="0" fontId="51" fillId="33" borderId="15" xfId="0" applyFont="1" applyFill="1" applyBorder="1" applyAlignment="1">
      <alignment vertical="center" wrapText="1"/>
    </xf>
    <xf numFmtId="184" fontId="51" fillId="33" borderId="15" xfId="49" applyNumberFormat="1" applyFont="1" applyFill="1" applyBorder="1" applyAlignment="1">
      <alignment horizontal="center" vertical="center" wrapText="1"/>
    </xf>
    <xf numFmtId="193" fontId="51" fillId="33" borderId="16" xfId="49" applyNumberFormat="1" applyFont="1" applyFill="1" applyBorder="1" applyAlignment="1">
      <alignment horizontal="center" vertical="center" wrapText="1"/>
    </xf>
    <xf numFmtId="187" fontId="51" fillId="33" borderId="16" xfId="0" applyNumberFormat="1" applyFont="1" applyFill="1" applyBorder="1" applyAlignment="1">
      <alignment horizontal="center" vertical="center" wrapText="1"/>
    </xf>
    <xf numFmtId="0" fontId="51" fillId="33" borderId="15" xfId="63" applyFont="1" applyFill="1" applyBorder="1" applyAlignment="1">
      <alignment horizontal="center" vertical="center" wrapText="1"/>
      <protection/>
    </xf>
    <xf numFmtId="0" fontId="53" fillId="33" borderId="15" xfId="63" applyFont="1" applyFill="1" applyBorder="1" applyAlignment="1">
      <alignment horizontal="center" vertical="center" wrapText="1"/>
      <protection/>
    </xf>
    <xf numFmtId="0" fontId="51" fillId="33" borderId="19" xfId="64" applyNumberFormat="1" applyFont="1" applyFill="1" applyBorder="1" applyAlignment="1">
      <alignment horizontal="left" vertical="center" wrapText="1"/>
      <protection/>
    </xf>
    <xf numFmtId="0" fontId="56" fillId="34" borderId="0" xfId="0" applyFont="1" applyFill="1" applyAlignment="1">
      <alignment horizontal="center" vertical="center" wrapText="1"/>
    </xf>
    <xf numFmtId="183" fontId="51" fillId="33" borderId="15" xfId="64" applyNumberFormat="1" applyFont="1" applyFill="1" applyBorder="1" applyAlignment="1">
      <alignment horizontal="center" vertical="center" wrapText="1"/>
      <protection/>
    </xf>
    <xf numFmtId="0" fontId="51" fillId="33" borderId="16" xfId="0" applyFont="1" applyFill="1" applyBorder="1" applyAlignment="1">
      <alignment horizontal="center" vertical="center" wrapText="1"/>
    </xf>
    <xf numFmtId="193" fontId="51" fillId="33" borderId="15" xfId="49" applyNumberFormat="1" applyFont="1" applyFill="1" applyBorder="1" applyAlignment="1">
      <alignment horizontal="center" vertical="center" wrapText="1"/>
    </xf>
    <xf numFmtId="187" fontId="51" fillId="33" borderId="18" xfId="0" applyNumberFormat="1" applyFont="1" applyFill="1" applyBorder="1" applyAlignment="1">
      <alignment horizontal="center" vertical="center" wrapText="1"/>
    </xf>
    <xf numFmtId="0" fontId="54" fillId="0" borderId="0" xfId="0" applyFont="1" applyFill="1" applyAlignment="1">
      <alignment horizontal="center" vertical="center"/>
    </xf>
    <xf numFmtId="0" fontId="0" fillId="33" borderId="16" xfId="0" applyFill="1" applyBorder="1" applyAlignment="1">
      <alignment vertical="center" wrapText="1"/>
    </xf>
    <xf numFmtId="183" fontId="34" fillId="33" borderId="15" xfId="0" applyNumberFormat="1" applyFont="1" applyFill="1" applyBorder="1" applyAlignment="1">
      <alignment horizontal="center" vertical="center"/>
    </xf>
    <xf numFmtId="189" fontId="0" fillId="33" borderId="16" xfId="0" applyNumberFormat="1" applyFill="1" applyBorder="1" applyAlignment="1">
      <alignment horizontal="center" vertical="center"/>
    </xf>
    <xf numFmtId="0" fontId="0" fillId="33" borderId="16" xfId="0" applyFill="1" applyBorder="1" applyAlignment="1">
      <alignment horizontal="center" vertical="center"/>
    </xf>
    <xf numFmtId="184" fontId="0" fillId="33" borderId="15" xfId="49" applyNumberFormat="1" applyFont="1" applyFill="1" applyBorder="1" applyAlignment="1">
      <alignment horizontal="center" vertical="center" wrapText="1"/>
    </xf>
    <xf numFmtId="190" fontId="51" fillId="33" borderId="16" xfId="0" applyNumberFormat="1" applyFont="1" applyFill="1" applyBorder="1" applyAlignment="1" quotePrefix="1">
      <alignment horizontal="center" vertical="center" wrapText="1"/>
    </xf>
    <xf numFmtId="0" fontId="51" fillId="33" borderId="15" xfId="64" applyNumberFormat="1" applyFont="1" applyFill="1" applyBorder="1" applyAlignment="1">
      <alignment vertical="center" wrapText="1"/>
      <protection/>
    </xf>
    <xf numFmtId="183" fontId="51" fillId="33" borderId="15" xfId="65" applyNumberFormat="1" applyFont="1" applyFill="1" applyBorder="1" applyAlignment="1">
      <alignment horizontal="center" vertical="center" wrapText="1"/>
      <protection/>
    </xf>
    <xf numFmtId="189" fontId="51" fillId="33" borderId="15" xfId="64" applyNumberFormat="1" applyFont="1" applyFill="1" applyBorder="1" applyAlignment="1">
      <alignment horizontal="center" vertical="center" wrapText="1"/>
      <protection/>
    </xf>
    <xf numFmtId="190" fontId="51" fillId="33" borderId="15" xfId="0" applyNumberFormat="1" applyFont="1" applyFill="1" applyBorder="1" applyAlignment="1">
      <alignment horizontal="center" vertical="center" wrapText="1"/>
    </xf>
    <xf numFmtId="184" fontId="34" fillId="33" borderId="16" xfId="0" applyNumberFormat="1" applyFont="1" applyFill="1" applyBorder="1" applyAlignment="1">
      <alignment horizontal="center" vertical="center"/>
    </xf>
    <xf numFmtId="187" fontId="51" fillId="33" borderId="0" xfId="0" applyNumberFormat="1" applyFont="1" applyFill="1" applyBorder="1" applyAlignment="1">
      <alignment horizontal="center" vertical="center" wrapText="1"/>
    </xf>
    <xf numFmtId="189" fontId="0" fillId="33" borderId="16" xfId="0" applyNumberFormat="1" applyFont="1" applyFill="1" applyBorder="1" applyAlignment="1">
      <alignment horizontal="center" vertical="center"/>
    </xf>
    <xf numFmtId="184" fontId="0" fillId="33" borderId="16" xfId="49" applyNumberFormat="1" applyFont="1" applyFill="1" applyBorder="1" applyAlignment="1">
      <alignment horizontal="center" vertical="center" wrapText="1"/>
    </xf>
    <xf numFmtId="0" fontId="51" fillId="33" borderId="20" xfId="0" applyFont="1" applyFill="1" applyBorder="1" applyAlignment="1">
      <alignment horizontal="left" vertical="center" wrapText="1"/>
    </xf>
    <xf numFmtId="189" fontId="0" fillId="33" borderId="15" xfId="64" applyNumberFormat="1" applyFont="1" applyFill="1" applyBorder="1" applyAlignment="1" quotePrefix="1">
      <alignment horizontal="center" vertical="center" wrapText="1"/>
      <protection/>
    </xf>
    <xf numFmtId="190" fontId="51" fillId="33" borderId="16" xfId="0" applyNumberFormat="1" applyFont="1" applyFill="1" applyBorder="1" applyAlignment="1">
      <alignment horizontal="center" vertical="center" wrapText="1"/>
    </xf>
    <xf numFmtId="184" fontId="0" fillId="33" borderId="15" xfId="49" applyNumberFormat="1" applyFont="1" applyFill="1" applyBorder="1" applyAlignment="1">
      <alignment horizontal="center" vertical="center" wrapText="1"/>
    </xf>
    <xf numFmtId="189" fontId="0" fillId="33" borderId="15" xfId="64" applyNumberFormat="1" applyFont="1" applyFill="1" applyBorder="1" applyAlignment="1">
      <alignment horizontal="center" vertical="center" wrapText="1"/>
      <protection/>
    </xf>
    <xf numFmtId="189" fontId="34" fillId="0" borderId="15" xfId="0" applyNumberFormat="1" applyFont="1" applyFill="1" applyBorder="1" applyAlignment="1">
      <alignment horizontal="center" vertical="center" wrapText="1"/>
    </xf>
    <xf numFmtId="189" fontId="34" fillId="0" borderId="16" xfId="0" applyNumberFormat="1" applyFont="1" applyFill="1" applyBorder="1" applyAlignment="1">
      <alignment horizontal="center" vertical="center" wrapText="1"/>
    </xf>
    <xf numFmtId="189" fontId="51" fillId="0" borderId="15" xfId="0" applyNumberFormat="1" applyFont="1" applyBorder="1" applyAlignment="1">
      <alignment horizontal="center" vertical="center" wrapText="1"/>
    </xf>
    <xf numFmtId="189" fontId="51" fillId="0" borderId="15" xfId="64" applyNumberFormat="1" applyFont="1" applyFill="1" applyBorder="1" applyAlignment="1">
      <alignment horizontal="center" vertical="center" wrapText="1"/>
      <protection/>
    </xf>
    <xf numFmtId="189" fontId="51" fillId="0" borderId="16" xfId="0" applyNumberFormat="1" applyFont="1" applyFill="1" applyBorder="1" applyAlignment="1">
      <alignment horizontal="center" vertical="center" wrapText="1"/>
    </xf>
    <xf numFmtId="183" fontId="34" fillId="0" borderId="16"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0" fontId="0" fillId="33" borderId="16" xfId="0" applyFill="1" applyBorder="1" applyAlignment="1">
      <alignment horizontal="center" vertical="center" wrapText="1"/>
    </xf>
    <xf numFmtId="184" fontId="0" fillId="33" borderId="15" xfId="49" applyNumberFormat="1" applyFont="1" applyFill="1" applyBorder="1" applyAlignment="1">
      <alignment horizontal="left" vertical="center" wrapText="1"/>
    </xf>
    <xf numFmtId="0" fontId="0" fillId="33" borderId="15" xfId="64" applyNumberFormat="1" applyFont="1" applyFill="1" applyBorder="1" applyAlignment="1">
      <alignment vertical="center" wrapText="1"/>
      <protection/>
    </xf>
    <xf numFmtId="184" fontId="51" fillId="0" borderId="16" xfId="49" applyNumberFormat="1" applyFont="1" applyFill="1" applyBorder="1" applyAlignment="1">
      <alignment horizontal="left" vertical="center" wrapText="1" shrinkToFit="1"/>
    </xf>
    <xf numFmtId="187" fontId="0" fillId="33" borderId="15" xfId="64" applyNumberFormat="1" applyFont="1" applyFill="1" applyBorder="1" applyAlignment="1">
      <alignment horizontal="center" vertical="center" wrapText="1" shrinkToFit="1"/>
      <protection/>
    </xf>
    <xf numFmtId="0" fontId="4" fillId="34" borderId="0" xfId="64" applyNumberFormat="1" applyFont="1" applyFill="1" applyBorder="1" applyAlignment="1">
      <alignment horizontal="left" vertical="center" wrapText="1"/>
      <protection/>
    </xf>
    <xf numFmtId="0" fontId="0" fillId="33" borderId="15" xfId="0" applyFill="1" applyBorder="1" applyAlignment="1">
      <alignment vertical="center" wrapText="1"/>
    </xf>
    <xf numFmtId="182" fontId="51" fillId="33" borderId="15" xfId="0" applyNumberFormat="1" applyFont="1" applyFill="1" applyBorder="1" applyAlignment="1">
      <alignment horizontal="center" vertical="center" wrapText="1"/>
    </xf>
    <xf numFmtId="0" fontId="0" fillId="33" borderId="15" xfId="64" applyNumberFormat="1" applyFont="1" applyFill="1" applyBorder="1" applyAlignment="1">
      <alignment vertical="center" wrapText="1"/>
      <protection/>
    </xf>
    <xf numFmtId="182" fontId="51" fillId="33" borderId="0" xfId="0" applyNumberFormat="1" applyFont="1" applyFill="1" applyBorder="1" applyAlignment="1">
      <alignment horizontal="center" vertical="center" wrapText="1"/>
    </xf>
    <xf numFmtId="182" fontId="51" fillId="0" borderId="15" xfId="0" applyNumberFormat="1" applyFont="1" applyFill="1" applyBorder="1" applyAlignment="1">
      <alignment horizontal="center" vertical="center" wrapText="1"/>
    </xf>
    <xf numFmtId="182" fontId="51" fillId="33" borderId="16" xfId="0" applyNumberFormat="1" applyFont="1" applyFill="1" applyBorder="1" applyAlignment="1">
      <alignment horizontal="center" vertical="center" wrapText="1"/>
    </xf>
    <xf numFmtId="0" fontId="0" fillId="33" borderId="15" xfId="64" applyNumberFormat="1" applyFont="1" applyFill="1" applyBorder="1" applyAlignment="1">
      <alignment vertical="center" wrapText="1"/>
      <protection/>
    </xf>
    <xf numFmtId="182" fontId="51" fillId="0" borderId="18" xfId="0" applyNumberFormat="1" applyFont="1" applyFill="1" applyBorder="1" applyAlignment="1">
      <alignment horizontal="center" vertical="center" wrapText="1"/>
    </xf>
    <xf numFmtId="0" fontId="51" fillId="0" borderId="15" xfId="0" applyFont="1" applyBorder="1" applyAlignment="1">
      <alignment horizontal="center" vertical="center"/>
    </xf>
    <xf numFmtId="0" fontId="51" fillId="0" borderId="15" xfId="0" applyNumberFormat="1" applyFont="1" applyFill="1" applyBorder="1" applyAlignment="1">
      <alignment horizontal="center" vertical="center"/>
    </xf>
    <xf numFmtId="183" fontId="51" fillId="0" borderId="15" xfId="0" applyNumberFormat="1" applyFont="1" applyBorder="1" applyAlignment="1">
      <alignment horizontal="center" vertical="center"/>
    </xf>
    <xf numFmtId="0" fontId="51" fillId="0" borderId="15" xfId="0" applyFont="1" applyBorder="1" applyAlignment="1">
      <alignment horizontal="left" vertical="center"/>
    </xf>
    <xf numFmtId="0" fontId="51" fillId="0" borderId="15" xfId="0" applyFont="1" applyBorder="1" applyAlignment="1">
      <alignment horizontal="left" vertical="center" wrapText="1"/>
    </xf>
    <xf numFmtId="190" fontId="34" fillId="0" borderId="15" xfId="49" applyNumberFormat="1" applyFont="1" applyBorder="1" applyAlignment="1">
      <alignment horizontal="center" vertical="center"/>
    </xf>
    <xf numFmtId="0" fontId="52" fillId="0" borderId="0" xfId="0" applyFont="1" applyAlignment="1">
      <alignment horizontal="center" vertical="center"/>
    </xf>
    <xf numFmtId="184" fontId="51" fillId="33" borderId="15" xfId="0" applyNumberFormat="1" applyFont="1" applyFill="1" applyBorder="1" applyAlignment="1" quotePrefix="1">
      <alignment horizontal="center" vertical="center" wrapText="1"/>
    </xf>
    <xf numFmtId="184" fontId="0" fillId="33" borderId="16" xfId="49" applyNumberFormat="1" applyFont="1" applyFill="1" applyBorder="1" applyAlignment="1">
      <alignment horizontal="center" vertical="center" wrapText="1"/>
    </xf>
    <xf numFmtId="193" fontId="34" fillId="0" borderId="16" xfId="49" applyNumberFormat="1" applyFont="1" applyFill="1" applyBorder="1" applyAlignment="1" quotePrefix="1">
      <alignment horizontal="center" vertical="center" wrapText="1"/>
    </xf>
    <xf numFmtId="190" fontId="34" fillId="0" borderId="15" xfId="49" applyNumberFormat="1" applyFont="1" applyBorder="1" applyAlignment="1" quotePrefix="1">
      <alignment horizontal="center" vertical="center"/>
    </xf>
    <xf numFmtId="0" fontId="51" fillId="0" borderId="0" xfId="0" applyFont="1" applyAlignment="1">
      <alignment vertical="center" wrapText="1"/>
    </xf>
    <xf numFmtId="0" fontId="51" fillId="35" borderId="15" xfId="0" applyNumberFormat="1" applyFont="1" applyFill="1" applyBorder="1" applyAlignment="1">
      <alignment vertical="center"/>
    </xf>
    <xf numFmtId="184" fontId="0" fillId="33" borderId="16" xfId="49" applyNumberFormat="1" applyFont="1" applyFill="1" applyBorder="1" applyAlignment="1">
      <alignment horizontal="center" vertical="center" wrapText="1"/>
    </xf>
    <xf numFmtId="183" fontId="0" fillId="0" borderId="15" xfId="65" applyNumberFormat="1" applyFont="1" applyFill="1" applyBorder="1" applyAlignment="1">
      <alignment horizontal="center" vertical="center" wrapText="1"/>
      <protection/>
    </xf>
    <xf numFmtId="211" fontId="6" fillId="0" borderId="15" xfId="49" applyNumberFormat="1" applyFont="1" applyFill="1" applyBorder="1" applyAlignment="1">
      <alignment horizontal="center" vertical="center" wrapText="1"/>
    </xf>
    <xf numFmtId="211" fontId="6" fillId="0" borderId="15" xfId="49" applyNumberFormat="1" applyFont="1" applyFill="1" applyBorder="1" applyAlignment="1" quotePrefix="1">
      <alignment horizontal="center" vertical="center"/>
    </xf>
    <xf numFmtId="0" fontId="51" fillId="0" borderId="10" xfId="0" applyFont="1" applyBorder="1" applyAlignment="1">
      <alignment horizontal="justify" vertical="center" wrapText="1"/>
    </xf>
    <xf numFmtId="0" fontId="51" fillId="0" borderId="0" xfId="0" applyFont="1" applyAlignment="1">
      <alignment horizontal="center" vertical="center"/>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0" fontId="51" fillId="0" borderId="15" xfId="64" applyNumberFormat="1" applyFont="1" applyFill="1" applyBorder="1" applyAlignment="1">
      <alignment horizontal="left" vertical="center" wrapText="1"/>
      <protection/>
    </xf>
    <xf numFmtId="0" fontId="51" fillId="0" borderId="15" xfId="64" applyNumberFormat="1" applyFont="1" applyFill="1" applyBorder="1" applyAlignment="1">
      <alignment vertical="center" wrapText="1"/>
      <protection/>
    </xf>
    <xf numFmtId="183" fontId="51" fillId="0" borderId="15" xfId="65" applyNumberFormat="1" applyFont="1" applyFill="1" applyBorder="1" applyAlignment="1">
      <alignment horizontal="center" vertical="center" wrapText="1"/>
      <protection/>
    </xf>
    <xf numFmtId="188" fontId="51" fillId="0" borderId="15" xfId="64" applyNumberFormat="1" applyFont="1" applyFill="1" applyBorder="1" applyAlignment="1">
      <alignment horizontal="center" vertical="center" wrapText="1"/>
      <protection/>
    </xf>
    <xf numFmtId="190" fontId="51" fillId="0" borderId="15" xfId="0" applyNumberFormat="1" applyFont="1" applyFill="1" applyBorder="1" applyAlignment="1">
      <alignment horizontal="center" vertical="center"/>
    </xf>
    <xf numFmtId="205" fontId="51" fillId="0" borderId="15" xfId="49" applyNumberFormat="1" applyFont="1" applyFill="1" applyBorder="1" applyAlignment="1">
      <alignment horizontal="center" vertical="center" wrapText="1"/>
    </xf>
    <xf numFmtId="187" fontId="51" fillId="0" borderId="15" xfId="64" applyNumberFormat="1" applyFont="1" applyFill="1" applyBorder="1" applyAlignment="1">
      <alignment horizontal="center" vertical="center" wrapText="1" shrinkToFit="1"/>
      <protection/>
    </xf>
    <xf numFmtId="38" fontId="51" fillId="0" borderId="15" xfId="49" applyFont="1" applyFill="1" applyBorder="1" applyAlignment="1">
      <alignment horizontal="center" vertical="center" wrapText="1"/>
    </xf>
    <xf numFmtId="0" fontId="53" fillId="0" borderId="15" xfId="63" applyFont="1" applyFill="1" applyBorder="1" applyAlignment="1">
      <alignment vertical="center" wrapText="1"/>
      <protection/>
    </xf>
    <xf numFmtId="58" fontId="53" fillId="0" borderId="15" xfId="63" applyNumberFormat="1" applyFont="1" applyFill="1" applyBorder="1" applyAlignment="1">
      <alignment horizontal="left" vertical="center" wrapText="1"/>
      <protection/>
    </xf>
    <xf numFmtId="189" fontId="53" fillId="0" borderId="15" xfId="63" applyNumberFormat="1" applyFont="1" applyFill="1" applyBorder="1" applyAlignment="1">
      <alignment horizontal="center" vertical="center" wrapText="1"/>
      <protection/>
    </xf>
    <xf numFmtId="0" fontId="8" fillId="0" borderId="15" xfId="0" applyFont="1" applyFill="1" applyBorder="1" applyAlignment="1">
      <alignment horizontal="left" vertical="center" wrapText="1"/>
    </xf>
    <xf numFmtId="0" fontId="9" fillId="0" borderId="15" xfId="0" applyFont="1" applyFill="1" applyBorder="1" applyAlignment="1">
      <alignment vertical="center" wrapText="1"/>
    </xf>
    <xf numFmtId="58" fontId="8" fillId="0" borderId="15" xfId="63" applyNumberFormat="1" applyFont="1" applyFill="1" applyBorder="1" applyAlignment="1">
      <alignment horizontal="center" vertical="center" wrapText="1"/>
      <protection/>
    </xf>
    <xf numFmtId="58" fontId="8" fillId="0" borderId="15" xfId="63" applyNumberFormat="1" applyFont="1" applyFill="1" applyBorder="1" applyAlignment="1">
      <alignment horizontal="left" vertical="center" wrapText="1"/>
      <protection/>
    </xf>
    <xf numFmtId="190" fontId="8" fillId="0" borderId="15" xfId="0" applyNumberFormat="1" applyFont="1" applyFill="1" applyBorder="1" applyAlignment="1">
      <alignment horizontal="center" vertical="center" wrapText="1"/>
    </xf>
    <xf numFmtId="190" fontId="8" fillId="0" borderId="15" xfId="0" applyNumberFormat="1" applyFont="1" applyFill="1" applyBorder="1" applyAlignment="1">
      <alignment horizontal="center" vertical="center"/>
    </xf>
    <xf numFmtId="187" fontId="8" fillId="0" borderId="15" xfId="63" applyNumberFormat="1" applyFont="1" applyFill="1" applyBorder="1" applyAlignment="1">
      <alignment horizontal="center" vertical="center" wrapText="1"/>
      <protection/>
    </xf>
    <xf numFmtId="0" fontId="8" fillId="0" borderId="19" xfId="63" applyFont="1" applyFill="1" applyBorder="1" applyAlignment="1">
      <alignment vertical="center" wrapText="1"/>
      <protection/>
    </xf>
    <xf numFmtId="0" fontId="8" fillId="0" borderId="15" xfId="64" applyNumberFormat="1" applyFont="1" applyFill="1" applyBorder="1" applyAlignment="1">
      <alignment vertical="center" wrapText="1"/>
      <protection/>
    </xf>
    <xf numFmtId="0" fontId="8" fillId="0" borderId="15" xfId="63" applyFont="1" applyFill="1" applyBorder="1" applyAlignment="1">
      <alignment vertical="center" wrapText="1"/>
      <protection/>
    </xf>
    <xf numFmtId="0" fontId="52" fillId="0" borderId="0" xfId="0" applyFont="1" applyFill="1" applyAlignment="1">
      <alignment vertical="center"/>
    </xf>
    <xf numFmtId="0" fontId="52" fillId="0" borderId="0" xfId="0" applyFont="1" applyFill="1" applyAlignment="1">
      <alignment horizontal="center" vertical="center"/>
    </xf>
    <xf numFmtId="0" fontId="10" fillId="0" borderId="15" xfId="64" applyNumberFormat="1" applyFont="1" applyFill="1" applyBorder="1" applyAlignment="1">
      <alignment vertical="center" wrapText="1"/>
      <protection/>
    </xf>
    <xf numFmtId="0" fontId="8" fillId="0" borderId="0" xfId="0" applyFont="1" applyFill="1" applyBorder="1" applyAlignment="1">
      <alignment horizontal="center" vertical="center" wrapText="1"/>
    </xf>
    <xf numFmtId="183" fontId="34" fillId="0" borderId="15" xfId="0" applyNumberFormat="1" applyFont="1" applyFill="1" applyBorder="1" applyAlignment="1">
      <alignment horizontal="center" vertical="center" wrapText="1"/>
    </xf>
    <xf numFmtId="0" fontId="0" fillId="0" borderId="15" xfId="0" applyFont="1" applyFill="1" applyBorder="1" applyAlignment="1">
      <alignment vertical="center" wrapText="1"/>
    </xf>
    <xf numFmtId="181" fontId="51" fillId="0" borderId="15" xfId="49" applyNumberFormat="1" applyFont="1" applyFill="1" applyBorder="1" applyAlignment="1">
      <alignment horizontal="center" vertical="center" shrinkToFit="1"/>
    </xf>
    <xf numFmtId="181" fontId="34" fillId="0" borderId="15" xfId="49" applyNumberFormat="1" applyFont="1" applyFill="1" applyBorder="1" applyAlignment="1">
      <alignment horizontal="center" vertical="center" wrapText="1"/>
    </xf>
    <xf numFmtId="0" fontId="51" fillId="0" borderId="15" xfId="0" applyFont="1" applyFill="1" applyBorder="1" applyAlignment="1">
      <alignment horizontal="center" vertical="center"/>
    </xf>
    <xf numFmtId="0" fontId="53" fillId="0" borderId="0" xfId="63" applyFont="1" applyFill="1" applyAlignment="1">
      <alignment horizontal="center" vertical="center" wrapText="1"/>
      <protection/>
    </xf>
    <xf numFmtId="0" fontId="0" fillId="0" borderId="18" xfId="0" applyFont="1" applyFill="1" applyBorder="1" applyAlignment="1">
      <alignment vertical="center" wrapText="1"/>
    </xf>
    <xf numFmtId="188" fontId="34" fillId="0" borderId="18" xfId="0" applyNumberFormat="1" applyFont="1" applyFill="1" applyBorder="1" applyAlignment="1">
      <alignment horizontal="center" vertical="center" wrapText="1"/>
    </xf>
    <xf numFmtId="9" fontId="51" fillId="0" borderId="18" xfId="0" applyNumberFormat="1" applyFont="1" applyFill="1" applyBorder="1" applyAlignment="1">
      <alignment horizontal="center" vertical="center" wrapText="1"/>
    </xf>
    <xf numFmtId="0" fontId="51" fillId="0" borderId="18" xfId="64" applyNumberFormat="1" applyFont="1" applyFill="1" applyBorder="1" applyAlignment="1">
      <alignment vertical="center" wrapText="1"/>
      <protection/>
    </xf>
    <xf numFmtId="188" fontId="51" fillId="0" borderId="18" xfId="64" applyNumberFormat="1" applyFont="1" applyFill="1" applyBorder="1" applyAlignment="1">
      <alignment horizontal="center" vertical="center" wrapText="1"/>
      <protection/>
    </xf>
    <xf numFmtId="190" fontId="51" fillId="0" borderId="15" xfId="58" applyNumberFormat="1" applyFont="1" applyFill="1" applyBorder="1" applyAlignment="1">
      <alignment horizontal="center" vertical="center" wrapText="1"/>
    </xf>
    <xf numFmtId="181" fontId="34" fillId="0" borderId="15" xfId="49" applyNumberFormat="1" applyFont="1" applyFill="1" applyBorder="1" applyAlignment="1" quotePrefix="1">
      <alignment horizontal="center" vertical="center" wrapText="1"/>
    </xf>
    <xf numFmtId="181" fontId="51" fillId="0" borderId="16" xfId="0" applyNumberFormat="1" applyFont="1" applyFill="1" applyBorder="1" applyAlignment="1">
      <alignment horizontal="center" vertical="center" wrapText="1"/>
    </xf>
    <xf numFmtId="187" fontId="51" fillId="0" borderId="16" xfId="0" applyNumberFormat="1" applyFont="1" applyFill="1" applyBorder="1" applyAlignment="1">
      <alignment horizontal="center" vertical="center" wrapText="1"/>
    </xf>
    <xf numFmtId="188" fontId="51" fillId="0" borderId="15" xfId="0" applyNumberFormat="1" applyFont="1" applyFill="1" applyBorder="1" applyAlignment="1">
      <alignment horizontal="center" vertical="center"/>
    </xf>
    <xf numFmtId="187" fontId="51" fillId="0" borderId="0" xfId="0" applyNumberFormat="1" applyFont="1" applyFill="1" applyAlignment="1">
      <alignment horizontal="center" vertical="center"/>
    </xf>
    <xf numFmtId="0" fontId="54" fillId="0" borderId="0" xfId="0" applyFont="1" applyFill="1" applyAlignment="1">
      <alignment horizontal="left" vertical="center"/>
    </xf>
    <xf numFmtId="187" fontId="54" fillId="0" borderId="0" xfId="0" applyNumberFormat="1" applyFont="1" applyFill="1" applyAlignment="1">
      <alignment horizontal="center" vertical="center"/>
    </xf>
    <xf numFmtId="0" fontId="52" fillId="0" borderId="0" xfId="0" applyFont="1" applyAlignment="1">
      <alignment vertical="center"/>
    </xf>
    <xf numFmtId="0" fontId="51" fillId="33" borderId="15" xfId="0" applyFont="1" applyFill="1" applyBorder="1" applyAlignment="1">
      <alignment horizontal="left" vertical="center" wrapText="1"/>
    </xf>
    <xf numFmtId="0" fontId="0" fillId="0" borderId="15" xfId="64" applyNumberFormat="1" applyFont="1" applyFill="1" applyBorder="1" applyAlignment="1">
      <alignment horizontal="center" vertical="center" wrapText="1"/>
      <protection/>
    </xf>
    <xf numFmtId="205" fontId="51" fillId="0" borderId="16" xfId="49" applyNumberFormat="1" applyFont="1" applyFill="1" applyBorder="1" applyAlignment="1">
      <alignment horizontal="left" vertical="center" wrapText="1"/>
    </xf>
    <xf numFmtId="187" fontId="0" fillId="0" borderId="15" xfId="64" applyNumberFormat="1" applyFont="1" applyFill="1" applyBorder="1" applyAlignment="1">
      <alignment horizontal="center" vertical="center" wrapText="1" shrinkToFit="1"/>
      <protection/>
    </xf>
    <xf numFmtId="189" fontId="0" fillId="0" borderId="15" xfId="49" applyNumberFormat="1" applyFont="1" applyFill="1" applyBorder="1" applyAlignment="1">
      <alignment horizontal="center" vertical="center"/>
    </xf>
    <xf numFmtId="0" fontId="11" fillId="0" borderId="19" xfId="63" applyFont="1" applyFill="1" applyBorder="1" applyAlignment="1">
      <alignment horizontal="left" vertical="center" wrapText="1"/>
      <protection/>
    </xf>
    <xf numFmtId="0" fontId="51" fillId="0" borderId="21" xfId="0" applyFont="1" applyBorder="1" applyAlignment="1">
      <alignment horizontal="justify" vertical="center" wrapText="1"/>
    </xf>
    <xf numFmtId="0" fontId="51" fillId="0" borderId="22" xfId="0" applyFont="1" applyBorder="1" applyAlignment="1">
      <alignment horizontal="justify"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justify" vertical="center" wrapText="1"/>
    </xf>
    <xf numFmtId="0" fontId="51" fillId="0" borderId="33" xfId="0" applyFont="1" applyBorder="1" applyAlignment="1">
      <alignment horizontal="left" vertical="center" shrinkToFit="1"/>
    </xf>
    <xf numFmtId="0" fontId="51" fillId="0" borderId="34" xfId="0" applyFont="1" applyBorder="1" applyAlignment="1">
      <alignment horizontal="justify" vertical="center" wrapText="1"/>
    </xf>
    <xf numFmtId="0" fontId="51" fillId="0" borderId="14" xfId="0" applyFont="1" applyBorder="1" applyAlignment="1">
      <alignment horizontal="justify" vertical="center" wrapText="1"/>
    </xf>
    <xf numFmtId="0" fontId="51" fillId="0" borderId="35"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0" xfId="0" applyFont="1" applyAlignment="1">
      <alignment horizontal="left" vertical="center"/>
    </xf>
    <xf numFmtId="0" fontId="51" fillId="0" borderId="0" xfId="0" applyFont="1" applyAlignment="1">
      <alignment horizontal="center" vertical="center"/>
    </xf>
    <xf numFmtId="0" fontId="51" fillId="0" borderId="11" xfId="0" applyFont="1" applyBorder="1" applyAlignment="1">
      <alignment horizontal="left" vertical="center"/>
    </xf>
    <xf numFmtId="0" fontId="51" fillId="0" borderId="11" xfId="0" applyFont="1" applyBorder="1" applyAlignment="1">
      <alignment horizontal="right" vertical="center"/>
    </xf>
    <xf numFmtId="0" fontId="51" fillId="0" borderId="36"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7" xfId="0" applyFont="1" applyBorder="1" applyAlignment="1">
      <alignment horizontal="center" vertical="center" wrapText="1"/>
    </xf>
    <xf numFmtId="0" fontId="54" fillId="0" borderId="0" xfId="0" applyFont="1" applyAlignment="1">
      <alignment vertical="center"/>
    </xf>
    <xf numFmtId="0" fontId="51" fillId="0" borderId="38" xfId="0" applyFont="1" applyBorder="1" applyAlignment="1">
      <alignment horizontal="right" vertical="center"/>
    </xf>
    <xf numFmtId="0" fontId="51"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51" fillId="0" borderId="0" xfId="0" applyFont="1" applyFill="1" applyAlignment="1">
      <alignment horizontal="center" vertical="center"/>
    </xf>
    <xf numFmtId="0" fontId="54" fillId="0" borderId="0" xfId="0" applyFont="1" applyFill="1" applyAlignment="1">
      <alignment vertical="center"/>
    </xf>
    <xf numFmtId="0" fontId="51" fillId="0" borderId="38" xfId="0" applyFont="1" applyFill="1" applyBorder="1" applyAlignment="1">
      <alignment horizontal="right" vertical="center"/>
    </xf>
    <xf numFmtId="0" fontId="52" fillId="0" borderId="38" xfId="0" applyFont="1" applyBorder="1" applyAlignment="1">
      <alignment horizontal="right" vertical="center"/>
    </xf>
    <xf numFmtId="0" fontId="57" fillId="0" borderId="0" xfId="0" applyFont="1" applyAlignment="1">
      <alignment horizontal="center" vertical="center"/>
    </xf>
    <xf numFmtId="0" fontId="54" fillId="0" borderId="0" xfId="0" applyFont="1" applyBorder="1" applyAlignment="1">
      <alignment horizontal="left" vertical="center"/>
    </xf>
    <xf numFmtId="0" fontId="52" fillId="0" borderId="38" xfId="0" applyFont="1" applyFill="1" applyBorder="1" applyAlignment="1">
      <alignment horizontal="right" vertical="center"/>
    </xf>
    <xf numFmtId="0" fontId="54" fillId="0" borderId="0" xfId="0" applyFont="1" applyFill="1" applyAlignment="1">
      <alignment horizontal="center" vertical="center"/>
    </xf>
    <xf numFmtId="0" fontId="51" fillId="0" borderId="0" xfId="0" applyFont="1" applyFill="1" applyAlignment="1">
      <alignment vertical="center"/>
    </xf>
    <xf numFmtId="0" fontId="54" fillId="0" borderId="0" xfId="0" applyFont="1" applyFill="1" applyAlignment="1">
      <alignment horizontal="left" vertical="center" wrapText="1"/>
    </xf>
    <xf numFmtId="0" fontId="54" fillId="0" borderId="0" xfId="0" applyFont="1" applyFill="1" applyAlignment="1">
      <alignment horizontal="left" vertical="center"/>
    </xf>
    <xf numFmtId="0" fontId="54" fillId="0" borderId="0" xfId="0" applyFont="1" applyFill="1" applyAlignment="1">
      <alignment vertical="center" wrapText="1"/>
    </xf>
    <xf numFmtId="0" fontId="52"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1485900</xdr:colOff>
      <xdr:row>5</xdr:row>
      <xdr:rowOff>276225</xdr:rowOff>
    </xdr:from>
    <xdr:to>
      <xdr:col>9</xdr:col>
      <xdr:colOff>57150</xdr:colOff>
      <xdr:row>5</xdr:row>
      <xdr:rowOff>1514475</xdr:rowOff>
    </xdr:to>
    <xdr:sp>
      <xdr:nvSpPr>
        <xdr:cNvPr id="1" name="フローチャート: 処理 1"/>
        <xdr:cNvSpPr>
          <a:spLocks/>
        </xdr:cNvSpPr>
      </xdr:nvSpPr>
      <xdr:spPr>
        <a:xfrm>
          <a:off x="1485900" y="1685925"/>
          <a:ext cx="13592175" cy="1238250"/>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1809750</xdr:colOff>
      <xdr:row>5</xdr:row>
      <xdr:rowOff>276225</xdr:rowOff>
    </xdr:from>
    <xdr:to>
      <xdr:col>5</xdr:col>
      <xdr:colOff>571500</xdr:colOff>
      <xdr:row>5</xdr:row>
      <xdr:rowOff>923925</xdr:rowOff>
    </xdr:to>
    <xdr:sp>
      <xdr:nvSpPr>
        <xdr:cNvPr id="1" name="テキスト ボックス 1"/>
        <xdr:cNvSpPr txBox="1">
          <a:spLocks noChangeArrowheads="1"/>
        </xdr:cNvSpPr>
      </xdr:nvSpPr>
      <xdr:spPr>
        <a:xfrm>
          <a:off x="1809750" y="16573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5</xdr:row>
      <xdr:rowOff>714375</xdr:rowOff>
    </xdr:from>
    <xdr:to>
      <xdr:col>6</xdr:col>
      <xdr:colOff>438150</xdr:colOff>
      <xdr:row>5</xdr:row>
      <xdr:rowOff>1362075</xdr:rowOff>
    </xdr:to>
    <xdr:sp>
      <xdr:nvSpPr>
        <xdr:cNvPr id="1" name="テキスト ボックス 2"/>
        <xdr:cNvSpPr txBox="1">
          <a:spLocks noChangeArrowheads="1"/>
        </xdr:cNvSpPr>
      </xdr:nvSpPr>
      <xdr:spPr>
        <a:xfrm>
          <a:off x="2895600" y="209550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imaid\AppData\Local\Microsoft\Windows\INetCache\Content.Outlook\GD4F9DJY\30&#12304;&#27178;&#27996;&#12305;&#31532;4&#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平成31年1月1日～平成31年3月31日）</v>
          </cell>
        </row>
      </sheetData>
      <sheetData sheetId="2">
        <row r="3">
          <cell r="F3" t="str">
            <v>（審議対象期間　平成31年1月1日～平成31年3月31日）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view="pageBreakPreview" zoomScaleSheetLayoutView="100" zoomScalePageLayoutView="0" workbookViewId="0" topLeftCell="A1">
      <selection activeCell="B23" sqref="B23"/>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44" t="s">
        <v>31</v>
      </c>
      <c r="B1" s="244"/>
    </row>
    <row r="2" spans="1:9" ht="24" customHeight="1">
      <c r="A2" s="245" t="s">
        <v>46</v>
      </c>
      <c r="B2" s="245"/>
      <c r="C2" s="245"/>
      <c r="D2" s="245"/>
      <c r="E2" s="245"/>
      <c r="F2" s="245"/>
      <c r="G2" s="245"/>
      <c r="H2" s="245"/>
      <c r="I2" s="245"/>
    </row>
    <row r="3" spans="1:9" ht="24" customHeight="1" thickBot="1">
      <c r="A3" s="246" t="s">
        <v>50</v>
      </c>
      <c r="B3" s="246"/>
      <c r="F3" s="247" t="s">
        <v>68</v>
      </c>
      <c r="G3" s="247"/>
      <c r="H3" s="247"/>
      <c r="I3" s="247"/>
    </row>
    <row r="4" spans="1:9" ht="28.5" customHeight="1" thickBot="1">
      <c r="A4" s="248" t="s">
        <v>47</v>
      </c>
      <c r="B4" s="249"/>
      <c r="C4" s="248" t="s">
        <v>48</v>
      </c>
      <c r="D4" s="250"/>
      <c r="E4" s="249"/>
      <c r="F4" s="248" t="s">
        <v>33</v>
      </c>
      <c r="G4" s="250"/>
      <c r="H4" s="249"/>
      <c r="I4" s="24" t="s">
        <v>34</v>
      </c>
    </row>
    <row r="5" spans="1:9" ht="24" customHeight="1">
      <c r="A5" s="240" t="s">
        <v>35</v>
      </c>
      <c r="B5" s="241"/>
      <c r="C5" s="27">
        <f>C7+C8+C9+C10</f>
        <v>56</v>
      </c>
      <c r="D5" s="1"/>
      <c r="E5" s="2" t="s">
        <v>49</v>
      </c>
      <c r="F5" s="27">
        <f>F7+F8+OLE_LINK1+F10</f>
        <v>10</v>
      </c>
      <c r="G5" s="1"/>
      <c r="H5" s="2" t="s">
        <v>49</v>
      </c>
      <c r="I5" s="238"/>
    </row>
    <row r="6" spans="1:9" ht="24" customHeight="1">
      <c r="A6" s="242" t="s">
        <v>36</v>
      </c>
      <c r="B6" s="243"/>
      <c r="C6" s="3"/>
      <c r="D6" s="1"/>
      <c r="E6" s="2"/>
      <c r="F6" s="3"/>
      <c r="G6" s="1"/>
      <c r="H6" s="2"/>
      <c r="I6" s="227"/>
    </row>
    <row r="7" spans="1:9" ht="24" customHeight="1">
      <c r="A7" s="242" t="s">
        <v>37</v>
      </c>
      <c r="B7" s="243"/>
      <c r="C7" s="27">
        <f>'東京総括表（様式１）'!C7+'横浜総括表（様式１）'!C7</f>
        <v>0</v>
      </c>
      <c r="D7" s="1"/>
      <c r="E7" s="2" t="s">
        <v>49</v>
      </c>
      <c r="F7" s="27">
        <f>'東京総括表（様式１）'!F7+'横浜総括表（様式１）'!F7</f>
        <v>0</v>
      </c>
      <c r="G7" s="1"/>
      <c r="H7" s="2" t="s">
        <v>49</v>
      </c>
      <c r="I7" s="227"/>
    </row>
    <row r="8" spans="1:9" ht="24" customHeight="1">
      <c r="A8" s="242" t="s">
        <v>38</v>
      </c>
      <c r="B8" s="243"/>
      <c r="C8" s="27">
        <f>'東京総括表（様式１）'!C8+'横浜総括表（様式１）'!C8</f>
        <v>2</v>
      </c>
      <c r="D8" s="1"/>
      <c r="E8" s="2" t="s">
        <v>49</v>
      </c>
      <c r="F8" s="27">
        <f>'東京総括表（様式１）'!F8+'横浜総括表（様式１）'!F8</f>
        <v>0</v>
      </c>
      <c r="G8" s="1"/>
      <c r="H8" s="2" t="s">
        <v>49</v>
      </c>
      <c r="I8" s="227"/>
    </row>
    <row r="9" spans="1:9" ht="24" customHeight="1">
      <c r="A9" s="242" t="s">
        <v>39</v>
      </c>
      <c r="B9" s="243"/>
      <c r="C9" s="27">
        <f>'東京総括表（様式１）'!C9+'横浜総括表（様式１）'!C9</f>
        <v>14</v>
      </c>
      <c r="D9" s="1"/>
      <c r="E9" s="2" t="s">
        <v>49</v>
      </c>
      <c r="F9" s="27">
        <f>'東京総括表（様式１）'!F9+横浜総括表（様式１）!OLE_LINK1</f>
        <v>6</v>
      </c>
      <c r="G9" s="1"/>
      <c r="H9" s="2" t="s">
        <v>49</v>
      </c>
      <c r="I9" s="227"/>
    </row>
    <row r="10" spans="1:9" ht="24" customHeight="1">
      <c r="A10" s="242" t="s">
        <v>40</v>
      </c>
      <c r="B10" s="243"/>
      <c r="C10" s="27">
        <f>'東京総括表（様式１）'!C10+'横浜総括表（様式１）'!C10</f>
        <v>40</v>
      </c>
      <c r="D10" s="1"/>
      <c r="E10" s="2" t="s">
        <v>49</v>
      </c>
      <c r="F10" s="27">
        <f>'東京総括表（様式１）'!F10+'横浜総括表（様式１）'!F10</f>
        <v>4</v>
      </c>
      <c r="G10" s="1"/>
      <c r="H10" s="2" t="s">
        <v>49</v>
      </c>
      <c r="I10" s="227"/>
    </row>
    <row r="11" spans="1:9" ht="24" customHeight="1" thickBot="1">
      <c r="A11" s="242"/>
      <c r="B11" s="243"/>
      <c r="C11" s="4"/>
      <c r="D11" s="5"/>
      <c r="E11" s="6"/>
      <c r="F11" s="4"/>
      <c r="G11" s="5"/>
      <c r="H11" s="6"/>
      <c r="I11" s="228"/>
    </row>
    <row r="12" spans="1:9" ht="24" customHeight="1">
      <c r="A12" s="227"/>
      <c r="B12" s="25" t="s">
        <v>41</v>
      </c>
      <c r="C12" s="27">
        <f>C14+C15+C16+C17</f>
        <v>10</v>
      </c>
      <c r="D12" s="1"/>
      <c r="E12" s="2" t="s">
        <v>49</v>
      </c>
      <c r="F12" s="229"/>
      <c r="G12" s="230"/>
      <c r="H12" s="231"/>
      <c r="I12" s="238"/>
    </row>
    <row r="13" spans="1:9" ht="24" customHeight="1">
      <c r="A13" s="227"/>
      <c r="B13" s="23" t="s">
        <v>36</v>
      </c>
      <c r="C13" s="3"/>
      <c r="D13" s="1"/>
      <c r="E13" s="2"/>
      <c r="F13" s="232"/>
      <c r="G13" s="233"/>
      <c r="H13" s="234"/>
      <c r="I13" s="227"/>
    </row>
    <row r="14" spans="1:9" ht="24" customHeight="1">
      <c r="A14" s="227"/>
      <c r="B14" s="23" t="s">
        <v>42</v>
      </c>
      <c r="C14" s="27">
        <f>'東京総括表（様式１）'!C14+'横浜総括表（様式１）'!C14</f>
        <v>6</v>
      </c>
      <c r="D14" s="1"/>
      <c r="E14" s="2" t="s">
        <v>49</v>
      </c>
      <c r="F14" s="232"/>
      <c r="G14" s="233"/>
      <c r="H14" s="234"/>
      <c r="I14" s="227"/>
    </row>
    <row r="15" spans="1:9" ht="24" customHeight="1">
      <c r="A15" s="227"/>
      <c r="B15" s="23" t="s">
        <v>43</v>
      </c>
      <c r="C15" s="27">
        <f>'東京総括表（様式１）'!C15+'横浜総括表（様式１）'!C15</f>
        <v>4</v>
      </c>
      <c r="D15" s="1"/>
      <c r="E15" s="2" t="s">
        <v>49</v>
      </c>
      <c r="F15" s="232"/>
      <c r="G15" s="233"/>
      <c r="H15" s="234"/>
      <c r="I15" s="227"/>
    </row>
    <row r="16" spans="1:9" ht="24" customHeight="1">
      <c r="A16" s="227"/>
      <c r="B16" s="23" t="s">
        <v>44</v>
      </c>
      <c r="C16" s="27">
        <f>'東京総括表（様式１）'!C16+'横浜総括表（様式１）'!C16</f>
        <v>0</v>
      </c>
      <c r="D16" s="1"/>
      <c r="E16" s="2" t="s">
        <v>49</v>
      </c>
      <c r="F16" s="232"/>
      <c r="G16" s="233"/>
      <c r="H16" s="234"/>
      <c r="I16" s="227"/>
    </row>
    <row r="17" spans="1:9" ht="24" customHeight="1">
      <c r="A17" s="227"/>
      <c r="B17" s="23" t="s">
        <v>45</v>
      </c>
      <c r="C17" s="27">
        <f>'東京総括表（様式１）'!C17+'横浜総括表（様式１）'!C17</f>
        <v>0</v>
      </c>
      <c r="D17" s="1"/>
      <c r="E17" s="2" t="s">
        <v>49</v>
      </c>
      <c r="F17" s="232"/>
      <c r="G17" s="233"/>
      <c r="H17" s="234"/>
      <c r="I17" s="227"/>
    </row>
    <row r="18" spans="1:9" ht="24" customHeight="1">
      <c r="A18" s="227"/>
      <c r="B18" s="7"/>
      <c r="C18" s="8"/>
      <c r="D18" s="1"/>
      <c r="E18" s="2"/>
      <c r="F18" s="232"/>
      <c r="G18" s="233"/>
      <c r="H18" s="234"/>
      <c r="I18" s="227"/>
    </row>
    <row r="19" spans="1:9" ht="24" customHeight="1">
      <c r="A19" s="227"/>
      <c r="B19" s="7"/>
      <c r="C19" s="8"/>
      <c r="D19" s="1"/>
      <c r="E19" s="2"/>
      <c r="F19" s="232"/>
      <c r="G19" s="233"/>
      <c r="H19" s="234"/>
      <c r="I19" s="227"/>
    </row>
    <row r="20" spans="1:9" ht="24" customHeight="1">
      <c r="A20" s="227"/>
      <c r="B20" s="7"/>
      <c r="C20" s="8"/>
      <c r="D20" s="1"/>
      <c r="E20" s="2"/>
      <c r="F20" s="232"/>
      <c r="G20" s="233"/>
      <c r="H20" s="234"/>
      <c r="I20" s="227"/>
    </row>
    <row r="21" spans="1:9" ht="24" customHeight="1" thickBot="1">
      <c r="A21" s="228"/>
      <c r="B21" s="9"/>
      <c r="C21" s="4"/>
      <c r="D21" s="5"/>
      <c r="E21" s="6"/>
      <c r="F21" s="235"/>
      <c r="G21" s="236"/>
      <c r="H21" s="237"/>
      <c r="I21" s="228"/>
    </row>
    <row r="22" spans="1:9" ht="24" customHeight="1">
      <c r="A22" s="239" t="s">
        <v>53</v>
      </c>
      <c r="B22" s="239"/>
      <c r="C22" s="239"/>
      <c r="D22" s="239"/>
      <c r="E22" s="239"/>
      <c r="F22" s="239"/>
      <c r="G22" s="239"/>
      <c r="H22" s="239"/>
      <c r="I22" s="239"/>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H19" sqref="H19"/>
    </sheetView>
  </sheetViews>
  <sheetFormatPr defaultColWidth="9.00390625" defaultRowHeight="13.5"/>
  <cols>
    <col min="1" max="1" width="25.625" style="11" customWidth="1"/>
    <col min="2" max="2" width="27.25390625" style="170" customWidth="1"/>
    <col min="3" max="3" width="14.375" style="11" customWidth="1"/>
    <col min="4" max="5" width="16.125" style="11" customWidth="1"/>
    <col min="6" max="6" width="23.25390625" style="11" customWidth="1"/>
    <col min="7" max="7" width="12.625" style="11" customWidth="1"/>
    <col min="8" max="8" width="12.625" style="170" customWidth="1"/>
    <col min="9" max="9" width="8.00390625" style="170" customWidth="1"/>
    <col min="10" max="10" width="6.50390625" style="11" bestFit="1" customWidth="1"/>
    <col min="11" max="11" width="6.50390625" style="11" customWidth="1"/>
    <col min="12" max="12" width="13.75390625" style="11" customWidth="1"/>
    <col min="13" max="16384" width="9.00390625" style="11" customWidth="1"/>
  </cols>
  <sheetData>
    <row r="1" ht="13.5">
      <c r="A1" s="10" t="s">
        <v>25</v>
      </c>
    </row>
    <row r="2" spans="1:12" ht="13.5">
      <c r="A2" s="245" t="s">
        <v>26</v>
      </c>
      <c r="B2" s="245"/>
      <c r="C2" s="245"/>
      <c r="D2" s="245"/>
      <c r="E2" s="245"/>
      <c r="F2" s="245"/>
      <c r="G2" s="245"/>
      <c r="H2" s="245"/>
      <c r="I2" s="245"/>
      <c r="J2" s="245"/>
      <c r="K2" s="245"/>
      <c r="L2" s="245"/>
    </row>
    <row r="4" spans="1:12" ht="21" customHeight="1">
      <c r="A4" s="10" t="str">
        <f>'横浜別記様式 2（競争入札（公共工事））'!A4</f>
        <v>（部局名：横浜税関）</v>
      </c>
      <c r="B4" s="158"/>
      <c r="C4" s="10"/>
      <c r="D4" s="10"/>
      <c r="E4" s="10"/>
      <c r="F4" s="259" t="str">
        <f>'横浜別記様式 2（競争入札（公共工事））'!F4:K4</f>
        <v>（審議対象期間　平成31年1月1日～平成31年3月31日）</v>
      </c>
      <c r="G4" s="259"/>
      <c r="H4" s="259"/>
      <c r="I4" s="259"/>
      <c r="J4" s="259"/>
      <c r="K4" s="259"/>
      <c r="L4" s="259"/>
    </row>
    <row r="5" spans="1:12" s="13" customFormat="1" ht="47.25" customHeight="1">
      <c r="A5" s="41" t="s">
        <v>24</v>
      </c>
      <c r="B5" s="41" t="s">
        <v>1</v>
      </c>
      <c r="C5" s="41" t="s">
        <v>4</v>
      </c>
      <c r="D5" s="41" t="s">
        <v>6</v>
      </c>
      <c r="E5" s="41" t="s">
        <v>58</v>
      </c>
      <c r="F5" s="41" t="s">
        <v>29</v>
      </c>
      <c r="G5" s="41" t="s">
        <v>7</v>
      </c>
      <c r="H5" s="41" t="s">
        <v>2</v>
      </c>
      <c r="I5" s="41" t="s">
        <v>8</v>
      </c>
      <c r="J5" s="41" t="s">
        <v>54</v>
      </c>
      <c r="K5" s="41" t="s">
        <v>30</v>
      </c>
      <c r="L5" s="41" t="s">
        <v>3</v>
      </c>
    </row>
    <row r="6" spans="1:12" s="29" customFormat="1" ht="141" customHeight="1">
      <c r="A6" s="187"/>
      <c r="B6" s="188"/>
      <c r="C6" s="189"/>
      <c r="D6" s="187"/>
      <c r="E6" s="187"/>
      <c r="F6" s="190"/>
      <c r="G6" s="191"/>
      <c r="H6" s="192"/>
      <c r="I6" s="193"/>
      <c r="J6" s="189"/>
      <c r="K6" s="189"/>
      <c r="L6" s="194"/>
    </row>
    <row r="7" spans="1:12" s="29" customFormat="1" ht="141" customHeight="1" hidden="1">
      <c r="A7" s="187"/>
      <c r="B7" s="195"/>
      <c r="C7" s="189"/>
      <c r="D7" s="187"/>
      <c r="E7" s="187"/>
      <c r="F7" s="190"/>
      <c r="G7" s="191"/>
      <c r="H7" s="192"/>
      <c r="I7" s="193"/>
      <c r="J7" s="189"/>
      <c r="K7" s="189"/>
      <c r="L7" s="196"/>
    </row>
    <row r="8" spans="4:10" ht="13.5">
      <c r="D8" s="37"/>
      <c r="E8" s="37"/>
      <c r="J8" s="38"/>
    </row>
    <row r="9" spans="1:12" ht="25.5" customHeight="1">
      <c r="A9" s="251" t="s">
        <v>12</v>
      </c>
      <c r="B9" s="251"/>
      <c r="C9" s="251"/>
      <c r="D9" s="251"/>
      <c r="E9" s="251"/>
      <c r="F9" s="251"/>
      <c r="G9" s="251"/>
      <c r="H9" s="251"/>
      <c r="I9" s="251"/>
      <c r="J9" s="251"/>
      <c r="K9" s="251"/>
      <c r="L9" s="253"/>
    </row>
    <row r="10" spans="1:12" ht="30" customHeight="1">
      <c r="A10" s="254" t="s">
        <v>55</v>
      </c>
      <c r="B10" s="255"/>
      <c r="C10" s="255"/>
      <c r="D10" s="255"/>
      <c r="E10" s="255"/>
      <c r="F10" s="255"/>
      <c r="G10" s="255"/>
      <c r="H10" s="255"/>
      <c r="I10" s="255"/>
      <c r="J10" s="255"/>
      <c r="K10" s="255"/>
      <c r="L10" s="14"/>
    </row>
    <row r="11" spans="1:13" ht="26.25" customHeight="1">
      <c r="A11" s="14" t="s">
        <v>56</v>
      </c>
      <c r="B11" s="15"/>
      <c r="C11" s="14"/>
      <c r="D11" s="14"/>
      <c r="E11" s="14"/>
      <c r="F11" s="14"/>
      <c r="G11" s="14"/>
      <c r="H11" s="15"/>
      <c r="I11" s="15"/>
      <c r="J11" s="14"/>
      <c r="K11" s="14"/>
      <c r="L11" s="174"/>
      <c r="M11" s="173"/>
    </row>
    <row r="12" spans="1:13" ht="26.25" customHeight="1">
      <c r="A12" s="14" t="s">
        <v>57</v>
      </c>
      <c r="B12" s="15"/>
      <c r="C12" s="14"/>
      <c r="D12" s="14"/>
      <c r="E12" s="14"/>
      <c r="F12" s="14"/>
      <c r="G12" s="14"/>
      <c r="H12" s="15"/>
      <c r="I12" s="15"/>
      <c r="J12" s="14"/>
      <c r="K12" s="14"/>
      <c r="L12" s="174"/>
      <c r="M12" s="173"/>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11"/>
  <sheetViews>
    <sheetView zoomScaleSheetLayoutView="100" workbookViewId="0" topLeftCell="A1">
      <selection activeCell="N7" sqref="N7"/>
    </sheetView>
  </sheetViews>
  <sheetFormatPr defaultColWidth="9.00390625" defaultRowHeight="13.5"/>
  <cols>
    <col min="1" max="1" width="28.375" style="30" customWidth="1"/>
    <col min="2" max="2" width="24.125" style="175" customWidth="1"/>
    <col min="3" max="3" width="16.625" style="31" customWidth="1"/>
    <col min="4" max="5" width="16.625" style="30" customWidth="1"/>
    <col min="6" max="6" width="18.625" style="30" customWidth="1"/>
    <col min="7" max="7" width="16.625" style="175" customWidth="1"/>
    <col min="8" max="8" width="16.625" style="30" customWidth="1"/>
    <col min="9" max="9" width="7.625" style="30" customWidth="1"/>
    <col min="10" max="10" width="6.125" style="39" customWidth="1"/>
    <col min="11" max="11" width="15.75390625" style="30" customWidth="1"/>
    <col min="12" max="16384" width="9.00390625" style="11" customWidth="1"/>
  </cols>
  <sheetData>
    <row r="1" ht="13.5">
      <c r="A1" s="30" t="s">
        <v>13</v>
      </c>
    </row>
    <row r="2" spans="1:11" ht="13.5">
      <c r="A2" s="256" t="s">
        <v>10</v>
      </c>
      <c r="B2" s="256"/>
      <c r="C2" s="256"/>
      <c r="D2" s="256"/>
      <c r="E2" s="256"/>
      <c r="F2" s="256"/>
      <c r="G2" s="256"/>
      <c r="H2" s="256"/>
      <c r="I2" s="256"/>
      <c r="J2" s="256"/>
      <c r="K2" s="256"/>
    </row>
    <row r="4" spans="1:11" ht="21" customHeight="1">
      <c r="A4" s="197" t="str">
        <f>'横浜別記様式 3（随意契約（公共工事））'!A4</f>
        <v>（部局名：横浜税関）</v>
      </c>
      <c r="B4" s="198"/>
      <c r="C4" s="197"/>
      <c r="D4" s="197"/>
      <c r="E4" s="197"/>
      <c r="F4" s="262" t="str">
        <f>'[10]横浜総括表（様式１）'!F3:I3</f>
        <v>（審議対象期間　平成31年1月1日～平成31年3月31日）</v>
      </c>
      <c r="G4" s="262"/>
      <c r="H4" s="262"/>
      <c r="I4" s="262"/>
      <c r="J4" s="262"/>
      <c r="K4" s="262"/>
    </row>
    <row r="5" spans="1:11" s="13" customFormat="1" ht="47.25" customHeight="1">
      <c r="A5" s="41" t="s">
        <v>5</v>
      </c>
      <c r="B5" s="41" t="s">
        <v>1</v>
      </c>
      <c r="C5" s="41" t="s">
        <v>4</v>
      </c>
      <c r="D5" s="41" t="s">
        <v>6</v>
      </c>
      <c r="E5" s="41" t="s">
        <v>58</v>
      </c>
      <c r="F5" s="41" t="s">
        <v>9</v>
      </c>
      <c r="G5" s="41" t="s">
        <v>7</v>
      </c>
      <c r="H5" s="41" t="s">
        <v>2</v>
      </c>
      <c r="I5" s="41" t="s">
        <v>8</v>
      </c>
      <c r="J5" s="41" t="s">
        <v>54</v>
      </c>
      <c r="K5" s="41" t="s">
        <v>3</v>
      </c>
    </row>
    <row r="6" spans="1:12" s="13" customFormat="1" ht="101.25" customHeight="1">
      <c r="A6" s="81" t="s">
        <v>218</v>
      </c>
      <c r="B6" s="87" t="s">
        <v>219</v>
      </c>
      <c r="C6" s="80">
        <v>43494</v>
      </c>
      <c r="D6" s="81" t="s">
        <v>220</v>
      </c>
      <c r="E6" s="88">
        <v>2020001012577</v>
      </c>
      <c r="F6" s="222" t="s">
        <v>221</v>
      </c>
      <c r="G6" s="223" t="s">
        <v>62</v>
      </c>
      <c r="H6" s="84">
        <v>2086905</v>
      </c>
      <c r="I6" s="224" t="s">
        <v>222</v>
      </c>
      <c r="J6" s="225">
        <v>1</v>
      </c>
      <c r="K6" s="199"/>
      <c r="L6" s="200"/>
    </row>
    <row r="7" spans="1:12" s="13" customFormat="1" ht="101.25" customHeight="1">
      <c r="A7" s="81" t="s">
        <v>223</v>
      </c>
      <c r="B7" s="87" t="s">
        <v>224</v>
      </c>
      <c r="C7" s="80">
        <v>43502</v>
      </c>
      <c r="D7" s="81" t="s">
        <v>225</v>
      </c>
      <c r="E7" s="88">
        <v>2420001006068</v>
      </c>
      <c r="F7" s="222" t="s">
        <v>226</v>
      </c>
      <c r="G7" s="223" t="s">
        <v>62</v>
      </c>
      <c r="H7" s="84">
        <v>1944000</v>
      </c>
      <c r="I7" s="224" t="s">
        <v>222</v>
      </c>
      <c r="J7" s="225">
        <v>2</v>
      </c>
      <c r="K7" s="199"/>
      <c r="L7" s="200"/>
    </row>
    <row r="8" spans="1:12" s="13" customFormat="1" ht="101.25" customHeight="1">
      <c r="A8" s="81" t="s">
        <v>227</v>
      </c>
      <c r="B8" s="87" t="s">
        <v>228</v>
      </c>
      <c r="C8" s="80">
        <v>43503</v>
      </c>
      <c r="D8" s="81" t="s">
        <v>229</v>
      </c>
      <c r="E8" s="88">
        <v>8020001023791</v>
      </c>
      <c r="F8" s="222" t="s">
        <v>221</v>
      </c>
      <c r="G8" s="223" t="s">
        <v>230</v>
      </c>
      <c r="H8" s="84">
        <v>8188128</v>
      </c>
      <c r="I8" s="224" t="s">
        <v>222</v>
      </c>
      <c r="J8" s="225">
        <v>1</v>
      </c>
      <c r="K8" s="199"/>
      <c r="L8" s="200"/>
    </row>
    <row r="10" spans="1:11" ht="13.5">
      <c r="A10" s="257" t="s">
        <v>12</v>
      </c>
      <c r="B10" s="257"/>
      <c r="C10" s="257"/>
      <c r="D10" s="257"/>
      <c r="E10" s="257"/>
      <c r="F10" s="257"/>
      <c r="G10" s="257"/>
      <c r="H10" s="257"/>
      <c r="I10" s="257"/>
      <c r="J10" s="263"/>
      <c r="K10" s="257"/>
    </row>
    <row r="11" spans="1:11" ht="13.5">
      <c r="A11" s="32" t="s">
        <v>11</v>
      </c>
      <c r="B11" s="111"/>
      <c r="D11" s="32"/>
      <c r="E11" s="32"/>
      <c r="F11" s="32"/>
      <c r="G11" s="111"/>
      <c r="H11" s="32"/>
      <c r="I11" s="32"/>
      <c r="K11" s="32"/>
    </row>
  </sheetData>
  <sheetProtection/>
  <autoFilter ref="A5:K8"/>
  <mergeCells count="3">
    <mergeCell ref="A2:K2"/>
    <mergeCell ref="F4:K4"/>
    <mergeCell ref="A10:K10"/>
  </mergeCells>
  <dataValidations count="1">
    <dataValidation errorStyle="information" type="date" allowBlank="1" showInputMessage="1" showErrorMessage="1" prompt="平成30年4月1日の形式で入力する。" sqref="C6:C8">
      <formula1>43191</formula1>
      <formula2>43555</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8"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workbookViewId="0" topLeftCell="A1">
      <selection activeCell="O7" sqref="O7"/>
    </sheetView>
  </sheetViews>
  <sheetFormatPr defaultColWidth="9.00390625" defaultRowHeight="13.5"/>
  <cols>
    <col min="1" max="1" width="25.625" style="11" customWidth="1"/>
    <col min="2" max="2" width="23.875" style="170" customWidth="1"/>
    <col min="3" max="3" width="17.00390625" style="11" customWidth="1"/>
    <col min="4" max="4" width="30.50390625" style="11" customWidth="1"/>
    <col min="5" max="5" width="19.00390625" style="11" customWidth="1"/>
    <col min="6" max="6" width="45.00390625" style="11" customWidth="1"/>
    <col min="7" max="8" width="14.625" style="170" customWidth="1"/>
    <col min="9" max="9" width="7.625" style="36" customWidth="1"/>
    <col min="10" max="11" width="7.625" style="11" customWidth="1"/>
    <col min="12" max="12" width="15.625" style="11" customWidth="1"/>
    <col min="13" max="13" width="9.00390625" style="170" customWidth="1"/>
    <col min="14" max="16384" width="9.00390625" style="11" customWidth="1"/>
  </cols>
  <sheetData>
    <row r="1" ht="13.5">
      <c r="A1" s="10" t="s">
        <v>27</v>
      </c>
    </row>
    <row r="2" spans="1:12" ht="13.5">
      <c r="A2" s="245" t="s">
        <v>28</v>
      </c>
      <c r="B2" s="245"/>
      <c r="C2" s="245"/>
      <c r="D2" s="245"/>
      <c r="E2" s="245"/>
      <c r="F2" s="245"/>
      <c r="G2" s="245"/>
      <c r="H2" s="245"/>
      <c r="I2" s="245"/>
      <c r="J2" s="245"/>
      <c r="K2" s="245"/>
      <c r="L2" s="245"/>
    </row>
    <row r="4" spans="1:13" ht="21" customHeight="1">
      <c r="A4" s="10" t="str">
        <f>'横浜別記様式 4（競争入札（物品役務等））'!A4</f>
        <v>（部局名：横浜税関）</v>
      </c>
      <c r="B4" s="158"/>
      <c r="C4" s="10"/>
      <c r="D4" s="10"/>
      <c r="E4" s="10"/>
      <c r="F4" s="259" t="str">
        <f>'横浜別記様式 4（競争入札（物品役務等））'!F4:K4</f>
        <v>（審議対象期間　平成31年1月1日～平成31年3月31日）</v>
      </c>
      <c r="G4" s="259"/>
      <c r="H4" s="259"/>
      <c r="I4" s="259"/>
      <c r="J4" s="259"/>
      <c r="K4" s="259"/>
      <c r="L4" s="259"/>
      <c r="M4" s="20"/>
    </row>
    <row r="5" spans="1:12" s="13" customFormat="1" ht="47.25" customHeight="1">
      <c r="A5" s="41" t="s">
        <v>5</v>
      </c>
      <c r="B5" s="41" t="s">
        <v>1</v>
      </c>
      <c r="C5" s="41" t="s">
        <v>4</v>
      </c>
      <c r="D5" s="41" t="s">
        <v>6</v>
      </c>
      <c r="E5" s="41" t="s">
        <v>58</v>
      </c>
      <c r="F5" s="41" t="s">
        <v>29</v>
      </c>
      <c r="G5" s="41" t="s">
        <v>7</v>
      </c>
      <c r="H5" s="41" t="s">
        <v>2</v>
      </c>
      <c r="I5" s="42" t="s">
        <v>8</v>
      </c>
      <c r="J5" s="41" t="s">
        <v>54</v>
      </c>
      <c r="K5" s="41" t="s">
        <v>30</v>
      </c>
      <c r="L5" s="41" t="s">
        <v>3</v>
      </c>
    </row>
    <row r="6" spans="1:13" s="29" customFormat="1" ht="90" customHeight="1">
      <c r="A6" s="53" t="s">
        <v>231</v>
      </c>
      <c r="B6" s="49" t="s">
        <v>232</v>
      </c>
      <c r="C6" s="201">
        <v>43191</v>
      </c>
      <c r="D6" s="202" t="s">
        <v>233</v>
      </c>
      <c r="E6" s="58">
        <v>1010001112577</v>
      </c>
      <c r="F6" s="53" t="s">
        <v>177</v>
      </c>
      <c r="G6" s="203">
        <v>3820051</v>
      </c>
      <c r="H6" s="204" t="s">
        <v>234</v>
      </c>
      <c r="I6" s="205" t="s">
        <v>235</v>
      </c>
      <c r="J6" s="205" t="s">
        <v>235</v>
      </c>
      <c r="K6" s="205" t="s">
        <v>235</v>
      </c>
      <c r="L6" s="226"/>
      <c r="M6" s="206"/>
    </row>
    <row r="7" spans="1:13" s="29" customFormat="1" ht="90" customHeight="1">
      <c r="A7" s="53" t="s">
        <v>231</v>
      </c>
      <c r="B7" s="49" t="s">
        <v>232</v>
      </c>
      <c r="C7" s="201">
        <v>43191</v>
      </c>
      <c r="D7" s="207" t="s">
        <v>236</v>
      </c>
      <c r="E7" s="208">
        <v>1010001112577</v>
      </c>
      <c r="F7" s="53" t="s">
        <v>177</v>
      </c>
      <c r="G7" s="203">
        <v>12589994</v>
      </c>
      <c r="H7" s="204" t="s">
        <v>234</v>
      </c>
      <c r="I7" s="205" t="s">
        <v>235</v>
      </c>
      <c r="J7" s="205" t="s">
        <v>235</v>
      </c>
      <c r="K7" s="205" t="s">
        <v>235</v>
      </c>
      <c r="L7" s="226"/>
      <c r="M7" s="206"/>
    </row>
    <row r="8" spans="1:13" s="29" customFormat="1" ht="90" customHeight="1">
      <c r="A8" s="53" t="s">
        <v>237</v>
      </c>
      <c r="B8" s="49" t="s">
        <v>232</v>
      </c>
      <c r="C8" s="201" t="s">
        <v>235</v>
      </c>
      <c r="D8" s="207" t="s">
        <v>238</v>
      </c>
      <c r="E8" s="208">
        <v>1010001067912</v>
      </c>
      <c r="F8" s="53" t="s">
        <v>239</v>
      </c>
      <c r="G8" s="203" t="s">
        <v>235</v>
      </c>
      <c r="H8" s="204" t="s">
        <v>235</v>
      </c>
      <c r="I8" s="209" t="s">
        <v>235</v>
      </c>
      <c r="J8" s="205" t="s">
        <v>235</v>
      </c>
      <c r="K8" s="205" t="s">
        <v>235</v>
      </c>
      <c r="L8" s="226" t="s">
        <v>240</v>
      </c>
      <c r="M8" s="206"/>
    </row>
    <row r="9" spans="1:13" s="29" customFormat="1" ht="90" customHeight="1">
      <c r="A9" s="53" t="s">
        <v>237</v>
      </c>
      <c r="B9" s="49" t="s">
        <v>219</v>
      </c>
      <c r="C9" s="201" t="s">
        <v>235</v>
      </c>
      <c r="D9" s="207" t="s">
        <v>241</v>
      </c>
      <c r="E9" s="208">
        <v>8011101028104</v>
      </c>
      <c r="F9" s="53" t="s">
        <v>239</v>
      </c>
      <c r="G9" s="203" t="s">
        <v>235</v>
      </c>
      <c r="H9" s="204" t="s">
        <v>235</v>
      </c>
      <c r="I9" s="209" t="s">
        <v>235</v>
      </c>
      <c r="J9" s="205" t="s">
        <v>235</v>
      </c>
      <c r="K9" s="205" t="s">
        <v>235</v>
      </c>
      <c r="L9" s="226" t="s">
        <v>242</v>
      </c>
      <c r="M9" s="206"/>
    </row>
    <row r="10" spans="1:13" s="29" customFormat="1" ht="90" customHeight="1">
      <c r="A10" s="53" t="s">
        <v>237</v>
      </c>
      <c r="B10" s="49" t="s">
        <v>219</v>
      </c>
      <c r="C10" s="201" t="s">
        <v>235</v>
      </c>
      <c r="D10" s="207" t="s">
        <v>243</v>
      </c>
      <c r="E10" s="208">
        <v>9010401052465</v>
      </c>
      <c r="F10" s="53" t="s">
        <v>239</v>
      </c>
      <c r="G10" s="203" t="s">
        <v>235</v>
      </c>
      <c r="H10" s="204" t="s">
        <v>235</v>
      </c>
      <c r="I10" s="209" t="s">
        <v>235</v>
      </c>
      <c r="J10" s="205" t="s">
        <v>235</v>
      </c>
      <c r="K10" s="205" t="s">
        <v>235</v>
      </c>
      <c r="L10" s="226" t="s">
        <v>244</v>
      </c>
      <c r="M10" s="206"/>
    </row>
    <row r="11" spans="1:13" s="29" customFormat="1" ht="90" customHeight="1">
      <c r="A11" s="53" t="s">
        <v>237</v>
      </c>
      <c r="B11" s="49" t="s">
        <v>219</v>
      </c>
      <c r="C11" s="201" t="s">
        <v>235</v>
      </c>
      <c r="D11" s="207" t="s">
        <v>245</v>
      </c>
      <c r="E11" s="208">
        <v>3010401077583</v>
      </c>
      <c r="F11" s="53" t="s">
        <v>239</v>
      </c>
      <c r="G11" s="203" t="s">
        <v>235</v>
      </c>
      <c r="H11" s="204" t="s">
        <v>235</v>
      </c>
      <c r="I11" s="209" t="s">
        <v>235</v>
      </c>
      <c r="J11" s="205" t="s">
        <v>235</v>
      </c>
      <c r="K11" s="205" t="s">
        <v>235</v>
      </c>
      <c r="L11" s="226" t="s">
        <v>246</v>
      </c>
      <c r="M11" s="206"/>
    </row>
    <row r="12" spans="1:13" s="29" customFormat="1" ht="90" customHeight="1">
      <c r="A12" s="53" t="s">
        <v>247</v>
      </c>
      <c r="B12" s="49" t="s">
        <v>232</v>
      </c>
      <c r="C12" s="201" t="s">
        <v>235</v>
      </c>
      <c r="D12" s="207" t="s">
        <v>248</v>
      </c>
      <c r="E12" s="208">
        <v>6010401020516</v>
      </c>
      <c r="F12" s="53" t="s">
        <v>239</v>
      </c>
      <c r="G12" s="203" t="s">
        <v>235</v>
      </c>
      <c r="H12" s="204" t="s">
        <v>235</v>
      </c>
      <c r="I12" s="209" t="s">
        <v>235</v>
      </c>
      <c r="J12" s="205" t="s">
        <v>235</v>
      </c>
      <c r="K12" s="205" t="s">
        <v>235</v>
      </c>
      <c r="L12" s="226" t="s">
        <v>249</v>
      </c>
      <c r="M12" s="206"/>
    </row>
    <row r="13" spans="1:13" s="29" customFormat="1" ht="90" customHeight="1">
      <c r="A13" s="53" t="s">
        <v>250</v>
      </c>
      <c r="B13" s="49" t="s">
        <v>219</v>
      </c>
      <c r="C13" s="201" t="s">
        <v>235</v>
      </c>
      <c r="D13" s="207" t="s">
        <v>251</v>
      </c>
      <c r="E13" s="208">
        <v>3000020141003</v>
      </c>
      <c r="F13" s="53" t="s">
        <v>239</v>
      </c>
      <c r="G13" s="203" t="s">
        <v>235</v>
      </c>
      <c r="H13" s="204" t="s">
        <v>235</v>
      </c>
      <c r="I13" s="209" t="s">
        <v>235</v>
      </c>
      <c r="J13" s="205" t="s">
        <v>235</v>
      </c>
      <c r="K13" s="205" t="s">
        <v>235</v>
      </c>
      <c r="L13" s="226" t="s">
        <v>252</v>
      </c>
      <c r="M13" s="206"/>
    </row>
    <row r="14" spans="1:13" s="29" customFormat="1" ht="90" customHeight="1">
      <c r="A14" s="53" t="s">
        <v>253</v>
      </c>
      <c r="B14" s="49" t="s">
        <v>232</v>
      </c>
      <c r="C14" s="201" t="s">
        <v>235</v>
      </c>
      <c r="D14" s="207" t="s">
        <v>254</v>
      </c>
      <c r="E14" s="208">
        <v>8010001166930</v>
      </c>
      <c r="F14" s="53" t="s">
        <v>239</v>
      </c>
      <c r="G14" s="203" t="s">
        <v>235</v>
      </c>
      <c r="H14" s="204" t="s">
        <v>235</v>
      </c>
      <c r="I14" s="209" t="s">
        <v>235</v>
      </c>
      <c r="J14" s="205" t="s">
        <v>235</v>
      </c>
      <c r="K14" s="205" t="s">
        <v>235</v>
      </c>
      <c r="L14" s="226" t="s">
        <v>255</v>
      </c>
      <c r="M14" s="206"/>
    </row>
    <row r="15" spans="1:13" s="29" customFormat="1" ht="90" customHeight="1">
      <c r="A15" s="176" t="s">
        <v>253</v>
      </c>
      <c r="B15" s="49" t="s">
        <v>232</v>
      </c>
      <c r="C15" s="178" t="s">
        <v>235</v>
      </c>
      <c r="D15" s="210" t="s">
        <v>256</v>
      </c>
      <c r="E15" s="211">
        <v>4370001011311</v>
      </c>
      <c r="F15" s="53" t="s">
        <v>239</v>
      </c>
      <c r="G15" s="212" t="s">
        <v>235</v>
      </c>
      <c r="H15" s="213" t="s">
        <v>235</v>
      </c>
      <c r="I15" s="52" t="s">
        <v>235</v>
      </c>
      <c r="J15" s="205" t="s">
        <v>235</v>
      </c>
      <c r="K15" s="205" t="s">
        <v>235</v>
      </c>
      <c r="L15" s="226" t="s">
        <v>257</v>
      </c>
      <c r="M15" s="206"/>
    </row>
    <row r="16" spans="1:13" s="29" customFormat="1" ht="90" customHeight="1">
      <c r="A16" s="176" t="s">
        <v>253</v>
      </c>
      <c r="B16" s="49" t="s">
        <v>232</v>
      </c>
      <c r="C16" s="178" t="s">
        <v>235</v>
      </c>
      <c r="D16" s="210" t="s">
        <v>258</v>
      </c>
      <c r="E16" s="211">
        <v>3000020141003</v>
      </c>
      <c r="F16" s="53" t="s">
        <v>239</v>
      </c>
      <c r="G16" s="212" t="s">
        <v>235</v>
      </c>
      <c r="H16" s="214" t="s">
        <v>235</v>
      </c>
      <c r="I16" s="215" t="s">
        <v>235</v>
      </c>
      <c r="J16" s="216" t="s">
        <v>235</v>
      </c>
      <c r="K16" s="205" t="s">
        <v>235</v>
      </c>
      <c r="L16" s="226" t="s">
        <v>259</v>
      </c>
      <c r="M16" s="206"/>
    </row>
    <row r="17" spans="2:13" s="30" customFormat="1" ht="13.5">
      <c r="B17" s="175"/>
      <c r="D17" s="37"/>
      <c r="E17" s="37"/>
      <c r="G17" s="175"/>
      <c r="H17" s="175"/>
      <c r="I17" s="217"/>
      <c r="J17" s="38"/>
      <c r="M17" s="175"/>
    </row>
    <row r="18" spans="1:13" s="30" customFormat="1" ht="25.5" customHeight="1">
      <c r="A18" s="257" t="s">
        <v>12</v>
      </c>
      <c r="B18" s="257"/>
      <c r="C18" s="257"/>
      <c r="D18" s="257"/>
      <c r="E18" s="257"/>
      <c r="F18" s="257"/>
      <c r="G18" s="257"/>
      <c r="H18" s="257"/>
      <c r="I18" s="257"/>
      <c r="J18" s="257"/>
      <c r="K18" s="257"/>
      <c r="L18" s="264"/>
      <c r="M18" s="175"/>
    </row>
    <row r="19" spans="1:13" s="30" customFormat="1" ht="31.5" customHeight="1">
      <c r="A19" s="265" t="s">
        <v>55</v>
      </c>
      <c r="B19" s="266"/>
      <c r="C19" s="266"/>
      <c r="D19" s="266"/>
      <c r="E19" s="266"/>
      <c r="F19" s="266"/>
      <c r="G19" s="266"/>
      <c r="H19" s="266"/>
      <c r="I19" s="266"/>
      <c r="J19" s="266"/>
      <c r="K19" s="266"/>
      <c r="L19" s="32"/>
      <c r="M19" s="175"/>
    </row>
    <row r="20" spans="1:13" s="30" customFormat="1" ht="26.25" customHeight="1">
      <c r="A20" s="267" t="s">
        <v>260</v>
      </c>
      <c r="B20" s="267"/>
      <c r="C20" s="267"/>
      <c r="D20" s="267"/>
      <c r="E20" s="267"/>
      <c r="F20" s="267"/>
      <c r="G20" s="267"/>
      <c r="H20" s="267"/>
      <c r="I20" s="267"/>
      <c r="J20" s="267"/>
      <c r="K20" s="267"/>
      <c r="L20" s="218"/>
      <c r="M20" s="175"/>
    </row>
    <row r="21" spans="1:13" s="30" customFormat="1" ht="26.25" customHeight="1">
      <c r="A21" s="32" t="s">
        <v>57</v>
      </c>
      <c r="B21" s="111"/>
      <c r="C21" s="32"/>
      <c r="D21" s="32"/>
      <c r="E21" s="32"/>
      <c r="F21" s="32"/>
      <c r="G21" s="111"/>
      <c r="H21" s="111"/>
      <c r="I21" s="219"/>
      <c r="J21" s="32"/>
      <c r="K21" s="32"/>
      <c r="L21" s="218"/>
      <c r="M21" s="175"/>
    </row>
    <row r="22" spans="2:13" s="30" customFormat="1" ht="13.5">
      <c r="B22" s="175"/>
      <c r="G22" s="175"/>
      <c r="H22" s="175"/>
      <c r="I22" s="217"/>
      <c r="J22" s="32"/>
      <c r="M22" s="175"/>
    </row>
    <row r="23" spans="2:13" s="30" customFormat="1" ht="13.5">
      <c r="B23" s="175"/>
      <c r="D23" s="32"/>
      <c r="E23" s="32"/>
      <c r="G23" s="175"/>
      <c r="H23" s="175"/>
      <c r="I23" s="217"/>
      <c r="M23" s="175"/>
    </row>
  </sheetData>
  <sheetProtection/>
  <autoFilter ref="A5:M16"/>
  <mergeCells count="5">
    <mergeCell ref="A2:L2"/>
    <mergeCell ref="F4:L4"/>
    <mergeCell ref="A18:L18"/>
    <mergeCell ref="A19:K19"/>
    <mergeCell ref="A20:K20"/>
  </mergeCells>
  <dataValidations count="2">
    <dataValidation errorStyle="information" type="date" allowBlank="1" showInputMessage="1" showErrorMessage="1" prompt="平成27年4月1日の形式で入力する。" sqref="C15:C16">
      <formula1>42095</formula1>
      <formula2>42460</formula2>
    </dataValidation>
    <dataValidation allowBlank="1" showInputMessage="1" showErrorMessage="1" promptTitle="入力方法" prompt="半角数字で入力して下さい。" errorTitle="参考" error="半角数字で入力して下さい。" imeMode="halfAlpha" sqref="H6:H15"/>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rowBreaks count="1" manualBreakCount="1">
    <brk id="12" max="11" man="1"/>
  </rowBreaks>
</worksheet>
</file>

<file path=xl/worksheets/sheet13.xml><?xml version="1.0" encoding="utf-8"?>
<worksheet xmlns="http://schemas.openxmlformats.org/spreadsheetml/2006/main" xmlns:r="http://schemas.openxmlformats.org/officeDocument/2006/relationships">
  <sheetPr>
    <pageSetUpPr fitToPage="1"/>
  </sheetPr>
  <dimension ref="A1:J51"/>
  <sheetViews>
    <sheetView view="pageBreakPreview" zoomScaleNormal="90" zoomScaleSheetLayoutView="100" workbookViewId="0" topLeftCell="A1">
      <selection activeCell="J13" sqref="J13"/>
    </sheetView>
  </sheetViews>
  <sheetFormatPr defaultColWidth="9.00390625" defaultRowHeight="13.5"/>
  <cols>
    <col min="1" max="1" width="30.875" style="170" customWidth="1"/>
    <col min="2" max="2" width="17.375" style="11" customWidth="1"/>
    <col min="3" max="4" width="21.125" style="11" customWidth="1"/>
    <col min="5" max="5" width="23.00390625" style="11" customWidth="1"/>
    <col min="6" max="6" width="17.625" style="170" customWidth="1"/>
    <col min="7" max="7" width="17.625" style="16" customWidth="1"/>
    <col min="8" max="8" width="9.00390625" style="170" customWidth="1"/>
    <col min="9" max="9" width="6.25390625" style="17" customWidth="1"/>
    <col min="10" max="10" width="54.875" style="18" customWidth="1"/>
    <col min="11" max="16384" width="9.00390625" style="11" customWidth="1"/>
  </cols>
  <sheetData>
    <row r="1" ht="27" customHeight="1">
      <c r="A1" s="11" t="s">
        <v>15</v>
      </c>
    </row>
    <row r="2" spans="1:10" ht="21" customHeight="1">
      <c r="A2" s="260" t="s">
        <v>16</v>
      </c>
      <c r="B2" s="260"/>
      <c r="C2" s="260"/>
      <c r="D2" s="260"/>
      <c r="E2" s="260"/>
      <c r="F2" s="260"/>
      <c r="G2" s="260"/>
      <c r="H2" s="260"/>
      <c r="I2" s="260"/>
      <c r="J2" s="260"/>
    </row>
    <row r="3" spans="1:10" s="19" customFormat="1" ht="21" customHeight="1">
      <c r="A3" s="268" t="s">
        <v>261</v>
      </c>
      <c r="B3" s="268"/>
      <c r="C3" s="220"/>
      <c r="D3" s="220"/>
      <c r="E3" s="220"/>
      <c r="F3" s="259" t="str">
        <f>'横浜別記様式 5（随意契約（物品役務等））'!F4:L4</f>
        <v>（審議対象期間　平成31年1月1日～平成31年3月31日）</v>
      </c>
      <c r="G3" s="259"/>
      <c r="H3" s="259"/>
      <c r="I3" s="259"/>
      <c r="J3" s="259"/>
    </row>
    <row r="4" spans="1:10" s="13" customFormat="1" ht="69" customHeight="1">
      <c r="A4" s="41" t="s">
        <v>17</v>
      </c>
      <c r="B4" s="41" t="s">
        <v>4</v>
      </c>
      <c r="C4" s="41" t="s">
        <v>18</v>
      </c>
      <c r="D4" s="41" t="s">
        <v>58</v>
      </c>
      <c r="E4" s="41" t="s">
        <v>19</v>
      </c>
      <c r="F4" s="41" t="s">
        <v>262</v>
      </c>
      <c r="G4" s="43" t="s">
        <v>263</v>
      </c>
      <c r="H4" s="41" t="s">
        <v>20</v>
      </c>
      <c r="I4" s="44" t="s">
        <v>21</v>
      </c>
      <c r="J4" s="44" t="s">
        <v>0</v>
      </c>
    </row>
    <row r="5" spans="1:10" s="13" customFormat="1" ht="111" customHeight="1">
      <c r="A5" s="81" t="s">
        <v>217</v>
      </c>
      <c r="B5" s="80">
        <v>43494</v>
      </c>
      <c r="C5" s="81" t="s">
        <v>220</v>
      </c>
      <c r="D5" s="88">
        <v>2020001012577</v>
      </c>
      <c r="E5" s="222" t="s">
        <v>221</v>
      </c>
      <c r="F5" s="223" t="s">
        <v>264</v>
      </c>
      <c r="G5" s="84">
        <v>2086905</v>
      </c>
      <c r="H5" s="224" t="s">
        <v>222</v>
      </c>
      <c r="I5" s="225">
        <v>1</v>
      </c>
      <c r="J5" s="49" t="s">
        <v>266</v>
      </c>
    </row>
    <row r="6" spans="1:10" s="13" customFormat="1" ht="111" customHeight="1">
      <c r="A6" s="81" t="s">
        <v>227</v>
      </c>
      <c r="B6" s="80">
        <v>43503</v>
      </c>
      <c r="C6" s="81" t="s">
        <v>229</v>
      </c>
      <c r="D6" s="88">
        <v>8020001023791</v>
      </c>
      <c r="E6" s="222" t="s">
        <v>221</v>
      </c>
      <c r="F6" s="223" t="s">
        <v>62</v>
      </c>
      <c r="G6" s="84">
        <v>8188128</v>
      </c>
      <c r="H6" s="224" t="s">
        <v>222</v>
      </c>
      <c r="I6" s="225">
        <v>1</v>
      </c>
      <c r="J6" s="49" t="s">
        <v>265</v>
      </c>
    </row>
    <row r="7" spans="9:10" ht="13.5">
      <c r="I7" s="21"/>
      <c r="J7" s="22"/>
    </row>
    <row r="8" spans="9:10" ht="13.5">
      <c r="I8" s="21"/>
      <c r="J8" s="22"/>
    </row>
    <row r="9" spans="9:10" ht="13.5">
      <c r="I9" s="21"/>
      <c r="J9" s="22"/>
    </row>
    <row r="10" spans="9:10" ht="13.5">
      <c r="I10" s="21"/>
      <c r="J10" s="22"/>
    </row>
    <row r="11" spans="9:10" ht="13.5">
      <c r="I11" s="21"/>
      <c r="J11" s="22"/>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sheetData>
  <sheetProtection/>
  <autoFilter ref="A4:J6">
    <sortState ref="A5:J51">
      <sortCondition sortBy="value" ref="B5:B51"/>
    </sortState>
  </autoFilter>
  <mergeCells count="3">
    <mergeCell ref="A2:J2"/>
    <mergeCell ref="A3:B3"/>
    <mergeCell ref="F3:J3"/>
  </mergeCells>
  <dataValidations count="3">
    <dataValidation allowBlank="1" showInputMessage="1" sqref="G5:G6"/>
    <dataValidation errorStyle="information" type="date" allowBlank="1" showInputMessage="1" showErrorMessage="1" prompt="平成30年4月1日の形式で入力する。" sqref="B5:B6">
      <formula1>43191</formula1>
      <formula2>43555</formula2>
    </dataValidation>
    <dataValidation allowBlank="1" showInputMessage="1" showErrorMessage="1" imeMode="halfAlpha" sqref="D5:D6"/>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view="pageBreakPreview" zoomScaleSheetLayoutView="100" zoomScalePageLayoutView="0" workbookViewId="0" topLeftCell="A1">
      <selection activeCell="J18" sqref="J18"/>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44" t="s">
        <v>31</v>
      </c>
      <c r="B1" s="244"/>
    </row>
    <row r="2" spans="1:9" ht="24" customHeight="1">
      <c r="A2" s="245" t="s">
        <v>46</v>
      </c>
      <c r="B2" s="245"/>
      <c r="C2" s="245"/>
      <c r="D2" s="245"/>
      <c r="E2" s="245"/>
      <c r="F2" s="245"/>
      <c r="G2" s="245"/>
      <c r="H2" s="245"/>
      <c r="I2" s="245"/>
    </row>
    <row r="3" spans="1:9" ht="24" customHeight="1" thickBot="1">
      <c r="A3" s="246" t="s">
        <v>32</v>
      </c>
      <c r="B3" s="246"/>
      <c r="F3" s="247" t="str">
        <f>'東京・横浜総括表（様式１）'!F3:I3</f>
        <v>（審議対象期間　平成31年1月1日～平成31年3月31日）</v>
      </c>
      <c r="G3" s="247"/>
      <c r="H3" s="247"/>
      <c r="I3" s="247"/>
    </row>
    <row r="4" spans="1:9" ht="28.5" customHeight="1" thickBot="1">
      <c r="A4" s="248" t="s">
        <v>47</v>
      </c>
      <c r="B4" s="249"/>
      <c r="C4" s="248" t="s">
        <v>48</v>
      </c>
      <c r="D4" s="250"/>
      <c r="E4" s="249"/>
      <c r="F4" s="248" t="s">
        <v>33</v>
      </c>
      <c r="G4" s="250"/>
      <c r="H4" s="249"/>
      <c r="I4" s="24" t="s">
        <v>34</v>
      </c>
    </row>
    <row r="5" spans="1:9" ht="24" customHeight="1">
      <c r="A5" s="240" t="s">
        <v>35</v>
      </c>
      <c r="B5" s="241"/>
      <c r="C5" s="27">
        <f>C7+C8+C9+C10</f>
        <v>42</v>
      </c>
      <c r="D5" s="1"/>
      <c r="E5" s="2" t="s">
        <v>49</v>
      </c>
      <c r="F5" s="27">
        <f>F7+F8+F9+F10</f>
        <v>8</v>
      </c>
      <c r="G5" s="1"/>
      <c r="H5" s="2" t="s">
        <v>49</v>
      </c>
      <c r="I5" s="238"/>
    </row>
    <row r="6" spans="1:9" ht="24" customHeight="1">
      <c r="A6" s="242" t="s">
        <v>36</v>
      </c>
      <c r="B6" s="243"/>
      <c r="C6" s="3"/>
      <c r="D6" s="1"/>
      <c r="E6" s="2"/>
      <c r="F6" s="3"/>
      <c r="G6" s="1"/>
      <c r="H6" s="2"/>
      <c r="I6" s="227"/>
    </row>
    <row r="7" spans="1:9" ht="24" customHeight="1">
      <c r="A7" s="242" t="s">
        <v>37</v>
      </c>
      <c r="B7" s="243"/>
      <c r="C7" s="27">
        <v>0</v>
      </c>
      <c r="D7" s="1"/>
      <c r="E7" s="2" t="s">
        <v>49</v>
      </c>
      <c r="F7" s="27">
        <v>0</v>
      </c>
      <c r="G7" s="1"/>
      <c r="H7" s="2" t="s">
        <v>49</v>
      </c>
      <c r="I7" s="227"/>
    </row>
    <row r="8" spans="1:9" ht="24" customHeight="1">
      <c r="A8" s="242" t="s">
        <v>38</v>
      </c>
      <c r="B8" s="243"/>
      <c r="C8" s="27">
        <v>2</v>
      </c>
      <c r="D8" s="1"/>
      <c r="E8" s="2" t="s">
        <v>49</v>
      </c>
      <c r="F8" s="27">
        <v>0</v>
      </c>
      <c r="G8" s="1"/>
      <c r="H8" s="2" t="s">
        <v>49</v>
      </c>
      <c r="I8" s="227"/>
    </row>
    <row r="9" spans="1:9" ht="24" customHeight="1">
      <c r="A9" s="242" t="s">
        <v>39</v>
      </c>
      <c r="B9" s="243"/>
      <c r="C9" s="27">
        <v>11</v>
      </c>
      <c r="D9" s="1"/>
      <c r="E9" s="2" t="s">
        <v>49</v>
      </c>
      <c r="F9" s="27">
        <v>4</v>
      </c>
      <c r="G9" s="1"/>
      <c r="H9" s="2" t="s">
        <v>49</v>
      </c>
      <c r="I9" s="227"/>
    </row>
    <row r="10" spans="1:9" ht="24" customHeight="1">
      <c r="A10" s="242" t="s">
        <v>40</v>
      </c>
      <c r="B10" s="243"/>
      <c r="C10" s="27">
        <v>29</v>
      </c>
      <c r="D10" s="1"/>
      <c r="E10" s="2" t="s">
        <v>49</v>
      </c>
      <c r="F10" s="27">
        <v>4</v>
      </c>
      <c r="G10" s="1"/>
      <c r="H10" s="2" t="s">
        <v>49</v>
      </c>
      <c r="I10" s="227"/>
    </row>
    <row r="11" spans="1:9" ht="24" customHeight="1" thickBot="1">
      <c r="A11" s="242"/>
      <c r="B11" s="243"/>
      <c r="C11" s="4"/>
      <c r="D11" s="5"/>
      <c r="E11" s="6"/>
      <c r="F11" s="4"/>
      <c r="G11" s="5"/>
      <c r="H11" s="6"/>
      <c r="I11" s="228"/>
    </row>
    <row r="12" spans="1:9" ht="24" customHeight="1">
      <c r="A12" s="227"/>
      <c r="B12" s="25" t="s">
        <v>41</v>
      </c>
      <c r="C12" s="27">
        <f>C14+C15+C16+C17</f>
        <v>8</v>
      </c>
      <c r="D12" s="1"/>
      <c r="E12" s="2" t="s">
        <v>49</v>
      </c>
      <c r="F12" s="229"/>
      <c r="G12" s="230"/>
      <c r="H12" s="231"/>
      <c r="I12" s="238"/>
    </row>
    <row r="13" spans="1:9" ht="24" customHeight="1">
      <c r="A13" s="227"/>
      <c r="B13" s="23" t="s">
        <v>36</v>
      </c>
      <c r="C13" s="3"/>
      <c r="D13" s="1"/>
      <c r="E13" s="2"/>
      <c r="F13" s="232"/>
      <c r="G13" s="233"/>
      <c r="H13" s="234"/>
      <c r="I13" s="227"/>
    </row>
    <row r="14" spans="1:9" ht="24" customHeight="1">
      <c r="A14" s="227"/>
      <c r="B14" s="23" t="s">
        <v>42</v>
      </c>
      <c r="C14" s="27">
        <v>4</v>
      </c>
      <c r="D14" s="1"/>
      <c r="E14" s="2" t="s">
        <v>49</v>
      </c>
      <c r="F14" s="232"/>
      <c r="G14" s="233"/>
      <c r="H14" s="234"/>
      <c r="I14" s="227"/>
    </row>
    <row r="15" spans="1:9" ht="24" customHeight="1">
      <c r="A15" s="227"/>
      <c r="B15" s="23" t="s">
        <v>43</v>
      </c>
      <c r="C15" s="27">
        <v>4</v>
      </c>
      <c r="D15" s="1"/>
      <c r="E15" s="2" t="s">
        <v>49</v>
      </c>
      <c r="F15" s="232"/>
      <c r="G15" s="233"/>
      <c r="H15" s="234"/>
      <c r="I15" s="227"/>
    </row>
    <row r="16" spans="1:9" ht="24" customHeight="1">
      <c r="A16" s="227"/>
      <c r="B16" s="23" t="s">
        <v>44</v>
      </c>
      <c r="C16" s="27">
        <v>0</v>
      </c>
      <c r="D16" s="1"/>
      <c r="E16" s="2" t="s">
        <v>49</v>
      </c>
      <c r="F16" s="232"/>
      <c r="G16" s="233"/>
      <c r="H16" s="234"/>
      <c r="I16" s="227"/>
    </row>
    <row r="17" spans="1:9" ht="24" customHeight="1">
      <c r="A17" s="227"/>
      <c r="B17" s="23" t="s">
        <v>51</v>
      </c>
      <c r="C17" s="27">
        <v>0</v>
      </c>
      <c r="D17" s="1"/>
      <c r="E17" s="2" t="s">
        <v>49</v>
      </c>
      <c r="F17" s="232"/>
      <c r="G17" s="233"/>
      <c r="H17" s="234"/>
      <c r="I17" s="227"/>
    </row>
    <row r="18" spans="1:9" ht="24" customHeight="1">
      <c r="A18" s="227"/>
      <c r="B18" s="7"/>
      <c r="C18" s="8"/>
      <c r="D18" s="1"/>
      <c r="E18" s="2"/>
      <c r="F18" s="232"/>
      <c r="G18" s="233"/>
      <c r="H18" s="234"/>
      <c r="I18" s="227"/>
    </row>
    <row r="19" spans="1:9" ht="24" customHeight="1">
      <c r="A19" s="227"/>
      <c r="B19" s="7"/>
      <c r="C19" s="8"/>
      <c r="D19" s="1"/>
      <c r="E19" s="2"/>
      <c r="F19" s="232"/>
      <c r="G19" s="233"/>
      <c r="H19" s="234"/>
      <c r="I19" s="227"/>
    </row>
    <row r="20" spans="1:9" ht="24" customHeight="1">
      <c r="A20" s="227"/>
      <c r="B20" s="7"/>
      <c r="C20" s="8"/>
      <c r="D20" s="1"/>
      <c r="E20" s="2"/>
      <c r="F20" s="232"/>
      <c r="G20" s="233"/>
      <c r="H20" s="234"/>
      <c r="I20" s="227"/>
    </row>
    <row r="21" spans="1:9" ht="24" customHeight="1" thickBot="1">
      <c r="A21" s="228"/>
      <c r="B21" s="9"/>
      <c r="C21" s="4"/>
      <c r="D21" s="5"/>
      <c r="E21" s="6"/>
      <c r="F21" s="235"/>
      <c r="G21" s="236"/>
      <c r="H21" s="237"/>
      <c r="I21" s="228"/>
    </row>
    <row r="22" spans="1:9" ht="24" customHeight="1">
      <c r="A22" s="239" t="s">
        <v>53</v>
      </c>
      <c r="B22" s="239"/>
      <c r="C22" s="239"/>
      <c r="D22" s="239"/>
      <c r="E22" s="239"/>
      <c r="F22" s="239"/>
      <c r="G22" s="239"/>
      <c r="H22" s="239"/>
      <c r="I22" s="239"/>
    </row>
    <row r="23" ht="13.5">
      <c r="A23" s="28"/>
    </row>
    <row r="24" ht="13.5">
      <c r="A24" s="28"/>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L16" sqref="L16"/>
    </sheetView>
  </sheetViews>
  <sheetFormatPr defaultColWidth="9.00390625" defaultRowHeight="13.5"/>
  <cols>
    <col min="1" max="1" width="7.625" style="173" customWidth="1"/>
    <col min="2" max="2" width="36.125" style="173" bestFit="1" customWidth="1"/>
    <col min="3" max="3" width="26.625" style="173" customWidth="1"/>
    <col min="4" max="4" width="1.875" style="173" customWidth="1"/>
    <col min="5" max="5" width="3.50390625" style="173" customWidth="1"/>
    <col min="6" max="6" width="26.625" style="173" customWidth="1"/>
    <col min="7" max="7" width="1.875" style="173" customWidth="1"/>
    <col min="8" max="8" width="3.50390625" style="173" customWidth="1"/>
    <col min="9" max="9" width="25.875" style="173" customWidth="1"/>
    <col min="10" max="16384" width="9.00390625" style="173" customWidth="1"/>
  </cols>
  <sheetData>
    <row r="1" spans="1:2" ht="24" customHeight="1">
      <c r="A1" s="244" t="s">
        <v>31</v>
      </c>
      <c r="B1" s="244"/>
    </row>
    <row r="2" spans="1:9" ht="24" customHeight="1">
      <c r="A2" s="245" t="s">
        <v>46</v>
      </c>
      <c r="B2" s="245"/>
      <c r="C2" s="245"/>
      <c r="D2" s="245"/>
      <c r="E2" s="245"/>
      <c r="F2" s="245"/>
      <c r="G2" s="245"/>
      <c r="H2" s="245"/>
      <c r="I2" s="245"/>
    </row>
    <row r="3" spans="1:9" ht="24" customHeight="1" thickBot="1">
      <c r="A3" s="246" t="s">
        <v>261</v>
      </c>
      <c r="B3" s="246"/>
      <c r="F3" s="247" t="str">
        <f>'[10]東京・横浜総括表（様式１）'!F3:I3</f>
        <v>（審議対象期間　平成31年1月1日～平成31年3月31日）</v>
      </c>
      <c r="G3" s="247"/>
      <c r="H3" s="247"/>
      <c r="I3" s="247"/>
    </row>
    <row r="4" spans="1:9" ht="28.5" customHeight="1" thickBot="1">
      <c r="A4" s="248" t="s">
        <v>47</v>
      </c>
      <c r="B4" s="249"/>
      <c r="C4" s="248" t="s">
        <v>48</v>
      </c>
      <c r="D4" s="250"/>
      <c r="E4" s="249"/>
      <c r="F4" s="248" t="s">
        <v>33</v>
      </c>
      <c r="G4" s="250"/>
      <c r="H4" s="249"/>
      <c r="I4" s="171" t="s">
        <v>34</v>
      </c>
    </row>
    <row r="5" spans="1:9" ht="24" customHeight="1">
      <c r="A5" s="240" t="s">
        <v>35</v>
      </c>
      <c r="B5" s="241"/>
      <c r="C5" s="27">
        <v>14</v>
      </c>
      <c r="D5" s="1"/>
      <c r="E5" s="2" t="s">
        <v>49</v>
      </c>
      <c r="F5" s="27">
        <v>2</v>
      </c>
      <c r="G5" s="1"/>
      <c r="H5" s="2" t="s">
        <v>49</v>
      </c>
      <c r="I5" s="238"/>
    </row>
    <row r="6" spans="1:9" ht="24" customHeight="1">
      <c r="A6" s="242" t="s">
        <v>36</v>
      </c>
      <c r="B6" s="243"/>
      <c r="C6" s="3"/>
      <c r="D6" s="1"/>
      <c r="E6" s="2"/>
      <c r="F6" s="3"/>
      <c r="G6" s="1"/>
      <c r="H6" s="2"/>
      <c r="I6" s="227"/>
    </row>
    <row r="7" spans="1:9" ht="24" customHeight="1">
      <c r="A7" s="242" t="s">
        <v>37</v>
      </c>
      <c r="B7" s="243"/>
      <c r="C7" s="27">
        <v>0</v>
      </c>
      <c r="D7" s="1"/>
      <c r="E7" s="2" t="s">
        <v>49</v>
      </c>
      <c r="F7" s="27">
        <v>0</v>
      </c>
      <c r="G7" s="1"/>
      <c r="H7" s="2" t="s">
        <v>49</v>
      </c>
      <c r="I7" s="227"/>
    </row>
    <row r="8" spans="1:9" ht="24" customHeight="1">
      <c r="A8" s="242" t="s">
        <v>38</v>
      </c>
      <c r="B8" s="243"/>
      <c r="C8" s="27">
        <v>0</v>
      </c>
      <c r="D8" s="1"/>
      <c r="E8" s="2" t="s">
        <v>49</v>
      </c>
      <c r="F8" s="27">
        <v>0</v>
      </c>
      <c r="G8" s="1"/>
      <c r="H8" s="2" t="s">
        <v>49</v>
      </c>
      <c r="I8" s="227"/>
    </row>
    <row r="9" spans="1:9" ht="24" customHeight="1">
      <c r="A9" s="242" t="s">
        <v>39</v>
      </c>
      <c r="B9" s="243"/>
      <c r="C9" s="27">
        <v>3</v>
      </c>
      <c r="D9" s="1"/>
      <c r="E9" s="2" t="s">
        <v>49</v>
      </c>
      <c r="F9" s="27">
        <v>2</v>
      </c>
      <c r="G9" s="1"/>
      <c r="H9" s="2" t="s">
        <v>49</v>
      </c>
      <c r="I9" s="227"/>
    </row>
    <row r="10" spans="1:9" ht="24" customHeight="1">
      <c r="A10" s="242" t="s">
        <v>40</v>
      </c>
      <c r="B10" s="243"/>
      <c r="C10" s="27">
        <v>11</v>
      </c>
      <c r="D10" s="1"/>
      <c r="E10" s="2" t="s">
        <v>49</v>
      </c>
      <c r="F10" s="27">
        <v>0</v>
      </c>
      <c r="G10" s="1"/>
      <c r="H10" s="2" t="s">
        <v>49</v>
      </c>
      <c r="I10" s="227"/>
    </row>
    <row r="11" spans="1:9" ht="24" customHeight="1" thickBot="1">
      <c r="A11" s="242"/>
      <c r="B11" s="243"/>
      <c r="C11" s="4"/>
      <c r="D11" s="5"/>
      <c r="E11" s="6"/>
      <c r="F11" s="4"/>
      <c r="G11" s="5"/>
      <c r="H11" s="6"/>
      <c r="I11" s="228"/>
    </row>
    <row r="12" spans="1:9" ht="24" customHeight="1">
      <c r="A12" s="227"/>
      <c r="B12" s="172" t="s">
        <v>41</v>
      </c>
      <c r="C12" s="27">
        <v>2</v>
      </c>
      <c r="D12" s="1"/>
      <c r="E12" s="2" t="s">
        <v>49</v>
      </c>
      <c r="F12" s="229"/>
      <c r="G12" s="230"/>
      <c r="H12" s="231"/>
      <c r="I12" s="238"/>
    </row>
    <row r="13" spans="1:9" ht="24" customHeight="1">
      <c r="A13" s="227"/>
      <c r="B13" s="169" t="s">
        <v>36</v>
      </c>
      <c r="C13" s="3"/>
      <c r="D13" s="1"/>
      <c r="E13" s="2"/>
      <c r="F13" s="232"/>
      <c r="G13" s="233"/>
      <c r="H13" s="234"/>
      <c r="I13" s="227"/>
    </row>
    <row r="14" spans="1:9" ht="24" customHeight="1">
      <c r="A14" s="227"/>
      <c r="B14" s="169" t="s">
        <v>42</v>
      </c>
      <c r="C14" s="27">
        <v>2</v>
      </c>
      <c r="D14" s="1"/>
      <c r="E14" s="2" t="s">
        <v>49</v>
      </c>
      <c r="F14" s="232"/>
      <c r="G14" s="233"/>
      <c r="H14" s="234"/>
      <c r="I14" s="227"/>
    </row>
    <row r="15" spans="1:9" ht="24" customHeight="1">
      <c r="A15" s="227"/>
      <c r="B15" s="169" t="s">
        <v>43</v>
      </c>
      <c r="C15" s="27">
        <v>0</v>
      </c>
      <c r="D15" s="1"/>
      <c r="E15" s="2" t="s">
        <v>49</v>
      </c>
      <c r="F15" s="232"/>
      <c r="G15" s="233"/>
      <c r="H15" s="234"/>
      <c r="I15" s="227"/>
    </row>
    <row r="16" spans="1:9" ht="24" customHeight="1">
      <c r="A16" s="227"/>
      <c r="B16" s="169" t="s">
        <v>44</v>
      </c>
      <c r="C16" s="27">
        <v>0</v>
      </c>
      <c r="D16" s="1"/>
      <c r="E16" s="2" t="s">
        <v>49</v>
      </c>
      <c r="F16" s="232"/>
      <c r="G16" s="233"/>
      <c r="H16" s="234"/>
      <c r="I16" s="227"/>
    </row>
    <row r="17" spans="1:9" ht="24" customHeight="1">
      <c r="A17" s="227"/>
      <c r="B17" s="169" t="s">
        <v>45</v>
      </c>
      <c r="C17" s="27">
        <v>0</v>
      </c>
      <c r="D17" s="1"/>
      <c r="E17" s="2" t="s">
        <v>49</v>
      </c>
      <c r="F17" s="232"/>
      <c r="G17" s="233"/>
      <c r="H17" s="234"/>
      <c r="I17" s="227"/>
    </row>
    <row r="18" spans="1:9" ht="24" customHeight="1">
      <c r="A18" s="227"/>
      <c r="B18" s="7"/>
      <c r="C18" s="8"/>
      <c r="D18" s="1"/>
      <c r="E18" s="2"/>
      <c r="F18" s="232"/>
      <c r="G18" s="233"/>
      <c r="H18" s="234"/>
      <c r="I18" s="227"/>
    </row>
    <row r="19" spans="1:9" ht="24" customHeight="1">
      <c r="A19" s="227"/>
      <c r="B19" s="7"/>
      <c r="C19" s="8"/>
      <c r="D19" s="1"/>
      <c r="E19" s="2"/>
      <c r="F19" s="232"/>
      <c r="G19" s="233"/>
      <c r="H19" s="234"/>
      <c r="I19" s="227"/>
    </row>
    <row r="20" spans="1:9" ht="24" customHeight="1">
      <c r="A20" s="227"/>
      <c r="B20" s="7"/>
      <c r="C20" s="8"/>
      <c r="D20" s="1"/>
      <c r="E20" s="2"/>
      <c r="F20" s="232"/>
      <c r="G20" s="233"/>
      <c r="H20" s="234"/>
      <c r="I20" s="227"/>
    </row>
    <row r="21" spans="1:9" ht="24" customHeight="1" thickBot="1">
      <c r="A21" s="228"/>
      <c r="B21" s="9"/>
      <c r="C21" s="4"/>
      <c r="D21" s="5"/>
      <c r="E21" s="6"/>
      <c r="F21" s="235"/>
      <c r="G21" s="236"/>
      <c r="H21" s="237"/>
      <c r="I21" s="228"/>
    </row>
    <row r="22" spans="1:9" ht="24" customHeight="1">
      <c r="A22" s="239" t="s">
        <v>267</v>
      </c>
      <c r="B22" s="239"/>
      <c r="C22" s="239"/>
      <c r="D22" s="239"/>
      <c r="E22" s="239"/>
      <c r="F22" s="239"/>
      <c r="G22" s="239"/>
      <c r="H22" s="239"/>
      <c r="I22" s="239"/>
    </row>
    <row r="23" ht="13.5">
      <c r="A23" s="28"/>
    </row>
    <row r="24" ht="13.5">
      <c r="A24" s="28"/>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9"/>
  <sheetViews>
    <sheetView view="pageBreakPreview" zoomScale="90" zoomScaleSheetLayoutView="90" workbookViewId="0" topLeftCell="A1">
      <selection activeCell="C24" sqref="C24"/>
    </sheetView>
  </sheetViews>
  <sheetFormatPr defaultColWidth="9.00390625" defaultRowHeight="13.5"/>
  <cols>
    <col min="1" max="1" width="41.125" style="11" customWidth="1"/>
    <col min="2" max="2" width="27.125" style="33" customWidth="1"/>
    <col min="3" max="3" width="19.125" style="11" customWidth="1"/>
    <col min="4" max="4" width="28.375" style="11" customWidth="1"/>
    <col min="5" max="6" width="18.625" style="11" customWidth="1"/>
    <col min="7" max="7" width="16.625" style="33" customWidth="1"/>
    <col min="8" max="8" width="16.625" style="11" customWidth="1"/>
    <col min="9" max="9" width="10.875" style="11" customWidth="1"/>
    <col min="10" max="10" width="7.625" style="11" customWidth="1"/>
    <col min="11" max="11" width="22.625" style="11" customWidth="1"/>
    <col min="12" max="16384" width="9.00390625" style="11" customWidth="1"/>
  </cols>
  <sheetData>
    <row r="1" ht="13.5">
      <c r="A1" s="10" t="s">
        <v>22</v>
      </c>
    </row>
    <row r="2" spans="1:11" ht="13.5">
      <c r="A2" s="245" t="s">
        <v>23</v>
      </c>
      <c r="B2" s="245"/>
      <c r="C2" s="245"/>
      <c r="D2" s="245"/>
      <c r="E2" s="245"/>
      <c r="F2" s="245"/>
      <c r="G2" s="245"/>
      <c r="H2" s="245"/>
      <c r="I2" s="245"/>
      <c r="J2" s="245"/>
      <c r="K2" s="245"/>
    </row>
    <row r="4" spans="1:11" ht="21" customHeight="1">
      <c r="A4" s="14" t="s">
        <v>14</v>
      </c>
      <c r="F4" s="252" t="str">
        <f>'東京総括表（様式１）'!F3:I3</f>
        <v>（審議対象期間　平成31年1月1日～平成31年3月31日）</v>
      </c>
      <c r="G4" s="252"/>
      <c r="H4" s="252"/>
      <c r="I4" s="252"/>
      <c r="J4" s="252"/>
      <c r="K4" s="252"/>
    </row>
    <row r="5" spans="1:11" s="13" customFormat="1" ht="49.5" customHeight="1">
      <c r="A5" s="72" t="s">
        <v>24</v>
      </c>
      <c r="B5" s="72" t="s">
        <v>1</v>
      </c>
      <c r="C5" s="72" t="s">
        <v>4</v>
      </c>
      <c r="D5" s="72" t="s">
        <v>6</v>
      </c>
      <c r="E5" s="72" t="s">
        <v>58</v>
      </c>
      <c r="F5" s="72" t="s">
        <v>9</v>
      </c>
      <c r="G5" s="72" t="s">
        <v>7</v>
      </c>
      <c r="H5" s="72" t="s">
        <v>2</v>
      </c>
      <c r="I5" s="72" t="s">
        <v>8</v>
      </c>
      <c r="J5" s="72" t="s">
        <v>54</v>
      </c>
      <c r="K5" s="72" t="s">
        <v>3</v>
      </c>
    </row>
    <row r="6" spans="1:12" s="13" customFormat="1" ht="139.5" customHeight="1">
      <c r="A6" s="74"/>
      <c r="B6" s="74"/>
      <c r="C6" s="75"/>
      <c r="D6" s="74"/>
      <c r="E6" s="76"/>
      <c r="F6" s="73"/>
      <c r="G6" s="77"/>
      <c r="H6" s="77"/>
      <c r="I6" s="145"/>
      <c r="J6" s="73"/>
      <c r="K6" s="73"/>
      <c r="L6" s="78"/>
    </row>
    <row r="7" ht="9.75" customHeight="1"/>
    <row r="8" spans="1:11" ht="13.5">
      <c r="A8" s="251" t="s">
        <v>12</v>
      </c>
      <c r="B8" s="251"/>
      <c r="C8" s="251"/>
      <c r="D8" s="251"/>
      <c r="E8" s="251"/>
      <c r="F8" s="251"/>
      <c r="G8" s="251"/>
      <c r="H8" s="251"/>
      <c r="I8" s="251"/>
      <c r="J8" s="251"/>
      <c r="K8" s="251"/>
    </row>
    <row r="9" spans="1:11" ht="13.5">
      <c r="A9" s="14" t="s">
        <v>11</v>
      </c>
      <c r="B9" s="15"/>
      <c r="C9" s="14"/>
      <c r="D9" s="14"/>
      <c r="E9" s="14"/>
      <c r="F9" s="14"/>
      <c r="G9" s="15"/>
      <c r="H9" s="14"/>
      <c r="I9" s="14"/>
      <c r="J9" s="14"/>
      <c r="K9" s="14"/>
    </row>
  </sheetData>
  <sheetProtection/>
  <mergeCells count="3">
    <mergeCell ref="A2:K2"/>
    <mergeCell ref="A8:K8"/>
    <mergeCell ref="F4:K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5" r:id="rId2"/>
  <headerFooter alignWithMargins="0">
    <oddFooter>&amp;C東京-別記様式2（&amp;P/&amp;N）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14"/>
  <sheetViews>
    <sheetView view="pageBreakPreview" zoomScaleSheetLayoutView="100" zoomScalePageLayoutView="0" workbookViewId="0" topLeftCell="B1">
      <selection activeCell="E16" sqref="E16"/>
    </sheetView>
  </sheetViews>
  <sheetFormatPr defaultColWidth="9.00390625" defaultRowHeight="13.5"/>
  <cols>
    <col min="1" max="1" width="39.125" style="11" customWidth="1"/>
    <col min="2" max="2" width="27.125" style="33"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3" customWidth="1"/>
    <col min="9" max="9" width="11.625" style="33" customWidth="1"/>
    <col min="10" max="11" width="7.625" style="11" customWidth="1"/>
    <col min="12" max="12" width="22.625" style="11" customWidth="1"/>
    <col min="13" max="16384" width="9.00390625" style="11" customWidth="1"/>
  </cols>
  <sheetData>
    <row r="1" ht="13.5">
      <c r="A1" s="10" t="s">
        <v>25</v>
      </c>
    </row>
    <row r="2" spans="1:12" ht="13.5">
      <c r="A2" s="245" t="s">
        <v>26</v>
      </c>
      <c r="B2" s="245"/>
      <c r="C2" s="245"/>
      <c r="D2" s="245"/>
      <c r="E2" s="245"/>
      <c r="F2" s="245"/>
      <c r="G2" s="245"/>
      <c r="H2" s="245"/>
      <c r="I2" s="245"/>
      <c r="J2" s="245"/>
      <c r="K2" s="245"/>
      <c r="L2" s="245"/>
    </row>
    <row r="4" spans="1:12" ht="21" customHeight="1">
      <c r="A4" s="14" t="str">
        <f>'東京別記様式 2（競争入札（公共工事））'!A4</f>
        <v>（部局名：東京税関）</v>
      </c>
      <c r="F4" s="252" t="str">
        <f>'東京別記様式 2（競争入札（公共工事））'!F4:K4</f>
        <v>（審議対象期間　平成31年1月1日～平成31年3月31日）</v>
      </c>
      <c r="G4" s="252"/>
      <c r="H4" s="252"/>
      <c r="I4" s="252"/>
      <c r="J4" s="252"/>
      <c r="K4" s="252"/>
      <c r="L4" s="252"/>
    </row>
    <row r="5" spans="1:12" s="13" customFormat="1" ht="49.5" customHeight="1">
      <c r="A5" s="72" t="s">
        <v>24</v>
      </c>
      <c r="B5" s="72" t="s">
        <v>1</v>
      </c>
      <c r="C5" s="72" t="s">
        <v>4</v>
      </c>
      <c r="D5" s="72" t="s">
        <v>6</v>
      </c>
      <c r="E5" s="72" t="s">
        <v>58</v>
      </c>
      <c r="F5" s="72" t="s">
        <v>29</v>
      </c>
      <c r="G5" s="72" t="s">
        <v>7</v>
      </c>
      <c r="H5" s="72" t="s">
        <v>2</v>
      </c>
      <c r="I5" s="72" t="s">
        <v>8</v>
      </c>
      <c r="J5" s="72" t="s">
        <v>54</v>
      </c>
      <c r="K5" s="72" t="s">
        <v>30</v>
      </c>
      <c r="L5" s="72" t="s">
        <v>3</v>
      </c>
    </row>
    <row r="6" spans="1:12" s="29" customFormat="1" ht="139.5" customHeight="1">
      <c r="A6" s="81" t="s">
        <v>69</v>
      </c>
      <c r="B6" s="81" t="s">
        <v>70</v>
      </c>
      <c r="C6" s="80">
        <v>43475</v>
      </c>
      <c r="D6" s="81" t="s">
        <v>71</v>
      </c>
      <c r="E6" s="88">
        <v>7040001061428</v>
      </c>
      <c r="F6" s="85" t="s">
        <v>72</v>
      </c>
      <c r="G6" s="93" t="s">
        <v>73</v>
      </c>
      <c r="H6" s="159">
        <v>1060939</v>
      </c>
      <c r="I6" s="50" t="s">
        <v>74</v>
      </c>
      <c r="J6" s="46" t="s">
        <v>59</v>
      </c>
      <c r="K6" s="46" t="s">
        <v>59</v>
      </c>
      <c r="L6" s="61" t="s">
        <v>211</v>
      </c>
    </row>
    <row r="7" spans="1:12" s="29" customFormat="1" ht="139.5" customHeight="1">
      <c r="A7" s="81" t="s">
        <v>97</v>
      </c>
      <c r="B7" s="81" t="s">
        <v>98</v>
      </c>
      <c r="C7" s="80">
        <v>43500</v>
      </c>
      <c r="D7" s="81" t="s">
        <v>99</v>
      </c>
      <c r="E7" s="88">
        <v>3040001043108</v>
      </c>
      <c r="F7" s="85" t="s">
        <v>102</v>
      </c>
      <c r="G7" s="93" t="s">
        <v>100</v>
      </c>
      <c r="H7" s="159">
        <v>22566447</v>
      </c>
      <c r="I7" s="50" t="s">
        <v>101</v>
      </c>
      <c r="J7" s="46" t="s">
        <v>59</v>
      </c>
      <c r="K7" s="46" t="s">
        <v>59</v>
      </c>
      <c r="L7" s="61" t="s">
        <v>212</v>
      </c>
    </row>
    <row r="8" spans="4:10" ht="13.5">
      <c r="D8" s="37"/>
      <c r="E8" s="37"/>
      <c r="I8" s="82"/>
      <c r="J8" s="38"/>
    </row>
    <row r="9" spans="1:12" ht="25.5" customHeight="1">
      <c r="A9" s="251" t="s">
        <v>12</v>
      </c>
      <c r="B9" s="251"/>
      <c r="C9" s="251"/>
      <c r="D9" s="251"/>
      <c r="E9" s="251"/>
      <c r="F9" s="251"/>
      <c r="G9" s="251"/>
      <c r="H9" s="251"/>
      <c r="I9" s="251"/>
      <c r="J9" s="251"/>
      <c r="K9" s="251"/>
      <c r="L9" s="253"/>
    </row>
    <row r="10" spans="1:12" ht="30" customHeight="1">
      <c r="A10" s="254" t="s">
        <v>55</v>
      </c>
      <c r="B10" s="255"/>
      <c r="C10" s="255"/>
      <c r="D10" s="255"/>
      <c r="E10" s="255"/>
      <c r="F10" s="255"/>
      <c r="G10" s="255"/>
      <c r="H10" s="255"/>
      <c r="I10" s="255"/>
      <c r="J10" s="255"/>
      <c r="K10" s="255"/>
      <c r="L10" s="14"/>
    </row>
    <row r="11" spans="1:12" ht="26.25" customHeight="1">
      <c r="A11" s="14" t="s">
        <v>56</v>
      </c>
      <c r="B11" s="15"/>
      <c r="C11" s="14"/>
      <c r="D11" s="14"/>
      <c r="E11" s="14"/>
      <c r="F11" s="14"/>
      <c r="G11" s="14"/>
      <c r="H11" s="15"/>
      <c r="I11" s="15"/>
      <c r="J11" s="14"/>
      <c r="K11" s="14"/>
      <c r="L11" s="34"/>
    </row>
    <row r="12" spans="1:12" ht="26.25" customHeight="1">
      <c r="A12" s="14" t="s">
        <v>57</v>
      </c>
      <c r="B12" s="15"/>
      <c r="C12" s="14"/>
      <c r="D12" s="14"/>
      <c r="E12" s="14"/>
      <c r="F12" s="14"/>
      <c r="G12" s="14"/>
      <c r="H12" s="15"/>
      <c r="I12" s="15"/>
      <c r="J12" s="14"/>
      <c r="K12" s="14"/>
      <c r="L12" s="34"/>
    </row>
    <row r="14" spans="4:5" ht="13.5">
      <c r="D14" s="14"/>
      <c r="E14" s="14"/>
    </row>
  </sheetData>
  <sheetProtection/>
  <mergeCells count="4">
    <mergeCell ref="A2:L2"/>
    <mergeCell ref="A9:L9"/>
    <mergeCell ref="A10:K10"/>
    <mergeCell ref="F4:L4"/>
  </mergeCells>
  <conditionalFormatting sqref="B6:B7">
    <cfRule type="expression" priority="3" dxfId="0">
      <formula>AND(COUNTIF($AB6,"*分担契約*"),NOT(COUNTIF($E6,"*ほか*")))</formula>
    </cfRule>
  </conditionalFormatting>
  <dataValidations count="2">
    <dataValidation errorStyle="information" type="date" allowBlank="1" showInputMessage="1" showErrorMessage="1" prompt="平成30年4月1日の形式で入力する。" sqref="C6:C7">
      <formula1>43191</formula1>
      <formula2>43555</formula2>
    </dataValidation>
    <dataValidation allowBlank="1" showInputMessage="1" showErrorMessage="1" imeMode="halfAlpha" sqref="E6:E7"/>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L19"/>
  <sheetViews>
    <sheetView view="pageBreakPreview" zoomScale="80" zoomScaleSheetLayoutView="80" zoomScalePageLayoutView="0" workbookViewId="0" topLeftCell="A1">
      <selection activeCell="M7" sqref="M7"/>
    </sheetView>
  </sheetViews>
  <sheetFormatPr defaultColWidth="9.00390625" defaultRowHeight="13.5"/>
  <cols>
    <col min="1" max="1" width="41.50390625" style="30" customWidth="1"/>
    <col min="2" max="2" width="27.125" style="35" customWidth="1"/>
    <col min="3" max="3" width="19.125" style="31" customWidth="1"/>
    <col min="4" max="4" width="29.125" style="30" customWidth="1"/>
    <col min="5" max="6" width="18.625" style="30" customWidth="1"/>
    <col min="7" max="7" width="16.625" style="35" customWidth="1"/>
    <col min="8" max="8" width="16.625" style="30" customWidth="1"/>
    <col min="9" max="9" width="12.50390625" style="30" bestFit="1" customWidth="1"/>
    <col min="10" max="10" width="7.625" style="39" customWidth="1"/>
    <col min="11" max="11" width="22.625" style="30" customWidth="1"/>
    <col min="12" max="16384" width="9.00390625" style="11" customWidth="1"/>
  </cols>
  <sheetData>
    <row r="1" ht="13.5">
      <c r="A1" s="30" t="s">
        <v>13</v>
      </c>
    </row>
    <row r="2" spans="1:11" ht="13.5">
      <c r="A2" s="256" t="s">
        <v>10</v>
      </c>
      <c r="B2" s="256"/>
      <c r="C2" s="256"/>
      <c r="D2" s="256"/>
      <c r="E2" s="256"/>
      <c r="F2" s="256"/>
      <c r="G2" s="256"/>
      <c r="H2" s="256"/>
      <c r="I2" s="256"/>
      <c r="J2" s="256"/>
      <c r="K2" s="256"/>
    </row>
    <row r="4" spans="1:11" ht="21" customHeight="1">
      <c r="A4" s="32" t="str">
        <f>'東京別記様式 3（随意契約（公共工事））'!A4</f>
        <v>（部局名：東京税関）</v>
      </c>
      <c r="F4" s="258" t="str">
        <f>'東京別記様式 3（随意契約（公共工事））'!F4:L4</f>
        <v>（審議対象期間　平成31年1月1日～平成31年3月31日）</v>
      </c>
      <c r="G4" s="258"/>
      <c r="H4" s="258"/>
      <c r="I4" s="258"/>
      <c r="J4" s="258"/>
      <c r="K4" s="258"/>
    </row>
    <row r="5" spans="1:11" s="13" customFormat="1" ht="49.5" customHeight="1">
      <c r="A5" s="72" t="s">
        <v>5</v>
      </c>
      <c r="B5" s="72" t="s">
        <v>1</v>
      </c>
      <c r="C5" s="72" t="s">
        <v>4</v>
      </c>
      <c r="D5" s="72" t="s">
        <v>6</v>
      </c>
      <c r="E5" s="72" t="s">
        <v>58</v>
      </c>
      <c r="F5" s="72" t="s">
        <v>9</v>
      </c>
      <c r="G5" s="72" t="s">
        <v>7</v>
      </c>
      <c r="H5" s="72" t="s">
        <v>2</v>
      </c>
      <c r="I5" s="72" t="s">
        <v>8</v>
      </c>
      <c r="J5" s="72" t="s">
        <v>54</v>
      </c>
      <c r="K5" s="72" t="s">
        <v>3</v>
      </c>
    </row>
    <row r="6" spans="1:12" s="13" customFormat="1" ht="139.5" customHeight="1">
      <c r="A6" s="144" t="s">
        <v>75</v>
      </c>
      <c r="B6" s="112" t="s">
        <v>76</v>
      </c>
      <c r="C6" s="113">
        <v>43476</v>
      </c>
      <c r="D6" s="112" t="s">
        <v>77</v>
      </c>
      <c r="E6" s="114">
        <v>9010601021385</v>
      </c>
      <c r="F6" s="115" t="s">
        <v>64</v>
      </c>
      <c r="G6" s="139" t="s">
        <v>61</v>
      </c>
      <c r="H6" s="117">
        <v>10194120</v>
      </c>
      <c r="I6" s="142" t="s">
        <v>59</v>
      </c>
      <c r="J6" s="73">
        <v>1</v>
      </c>
      <c r="K6" s="118"/>
      <c r="L6" s="64"/>
    </row>
    <row r="7" spans="1:12" s="13" customFormat="1" ht="139.5" customHeight="1">
      <c r="A7" s="118" t="s">
        <v>78</v>
      </c>
      <c r="B7" s="89" t="s">
        <v>76</v>
      </c>
      <c r="C7" s="119">
        <v>43480</v>
      </c>
      <c r="D7" s="118" t="s">
        <v>79</v>
      </c>
      <c r="E7" s="120">
        <v>5010001175983</v>
      </c>
      <c r="F7" s="115" t="s">
        <v>64</v>
      </c>
      <c r="G7" s="139" t="s">
        <v>61</v>
      </c>
      <c r="H7" s="122">
        <v>1456202</v>
      </c>
      <c r="I7" s="123" t="s">
        <v>59</v>
      </c>
      <c r="J7" s="73">
        <v>3</v>
      </c>
      <c r="K7" s="118"/>
      <c r="L7" s="64"/>
    </row>
    <row r="8" spans="1:12" s="13" customFormat="1" ht="139.5" customHeight="1">
      <c r="A8" s="89" t="s">
        <v>80</v>
      </c>
      <c r="B8" s="89" t="s">
        <v>81</v>
      </c>
      <c r="C8" s="97">
        <v>43486</v>
      </c>
      <c r="D8" s="89" t="s">
        <v>82</v>
      </c>
      <c r="E8" s="124">
        <v>5010601023121</v>
      </c>
      <c r="F8" s="138" t="s">
        <v>64</v>
      </c>
      <c r="G8" s="129">
        <v>4968000</v>
      </c>
      <c r="H8" s="117">
        <v>3769200</v>
      </c>
      <c r="I8" s="54">
        <f>ROUNDDOWN(H8/G8,3)</f>
        <v>0.758</v>
      </c>
      <c r="J8" s="73">
        <v>2</v>
      </c>
      <c r="K8" s="126"/>
      <c r="L8" s="64"/>
    </row>
    <row r="9" spans="1:12" s="13" customFormat="1" ht="139.5" customHeight="1">
      <c r="A9" s="89" t="s">
        <v>83</v>
      </c>
      <c r="B9" s="89" t="s">
        <v>81</v>
      </c>
      <c r="C9" s="97">
        <v>43486</v>
      </c>
      <c r="D9" s="89" t="s">
        <v>84</v>
      </c>
      <c r="E9" s="127">
        <v>8010001036398</v>
      </c>
      <c r="F9" s="115" t="s">
        <v>64</v>
      </c>
      <c r="G9" s="121">
        <v>4840286</v>
      </c>
      <c r="H9" s="128">
        <v>4806000</v>
      </c>
      <c r="I9" s="79">
        <f>ROUNDDOWN(H9/G9,3)</f>
        <v>0.992</v>
      </c>
      <c r="J9" s="73">
        <v>2</v>
      </c>
      <c r="K9" s="126"/>
      <c r="L9" s="64"/>
    </row>
    <row r="10" spans="1:12" s="13" customFormat="1" ht="139.5" customHeight="1">
      <c r="A10" s="144" t="s">
        <v>85</v>
      </c>
      <c r="B10" s="112" t="s">
        <v>81</v>
      </c>
      <c r="C10" s="113">
        <v>43495</v>
      </c>
      <c r="D10" s="112" t="s">
        <v>86</v>
      </c>
      <c r="E10" s="114">
        <v>7010001023050</v>
      </c>
      <c r="F10" s="115" t="s">
        <v>64</v>
      </c>
      <c r="G10" s="116" t="s">
        <v>61</v>
      </c>
      <c r="H10" s="117">
        <v>19976112</v>
      </c>
      <c r="I10" s="79" t="s">
        <v>59</v>
      </c>
      <c r="J10" s="73">
        <v>2</v>
      </c>
      <c r="K10" s="118"/>
      <c r="L10" s="64"/>
    </row>
    <row r="11" spans="1:12" s="13" customFormat="1" ht="139.5" customHeight="1">
      <c r="A11" s="118" t="s">
        <v>87</v>
      </c>
      <c r="B11" s="89" t="s">
        <v>81</v>
      </c>
      <c r="C11" s="119">
        <v>43496</v>
      </c>
      <c r="D11" s="118" t="s">
        <v>88</v>
      </c>
      <c r="E11" s="120">
        <v>7010801002344</v>
      </c>
      <c r="F11" s="115" t="s">
        <v>64</v>
      </c>
      <c r="G11" s="121">
        <v>4034988</v>
      </c>
      <c r="H11" s="122">
        <v>2569114</v>
      </c>
      <c r="I11" s="79">
        <f>ROUNDDOWN(H11/G11,3)</f>
        <v>0.636</v>
      </c>
      <c r="J11" s="73">
        <v>3</v>
      </c>
      <c r="K11" s="118"/>
      <c r="L11" s="64"/>
    </row>
    <row r="12" spans="1:12" s="13" customFormat="1" ht="139.5" customHeight="1">
      <c r="A12" s="89" t="s">
        <v>103</v>
      </c>
      <c r="B12" s="89" t="s">
        <v>104</v>
      </c>
      <c r="C12" s="97">
        <v>43509</v>
      </c>
      <c r="D12" s="140" t="s">
        <v>105</v>
      </c>
      <c r="E12" s="124">
        <v>7010001008844</v>
      </c>
      <c r="F12" s="115" t="s">
        <v>106</v>
      </c>
      <c r="G12" s="125">
        <v>9651960</v>
      </c>
      <c r="H12" s="117">
        <v>8964000</v>
      </c>
      <c r="I12" s="79">
        <f>ROUNDDOWN(H12/G12,3)</f>
        <v>0.928</v>
      </c>
      <c r="J12" s="73">
        <v>1</v>
      </c>
      <c r="K12" s="126"/>
      <c r="L12" s="64"/>
    </row>
    <row r="13" spans="1:12" s="13" customFormat="1" ht="139.5" customHeight="1">
      <c r="A13" s="89" t="s">
        <v>110</v>
      </c>
      <c r="B13" s="89" t="s">
        <v>115</v>
      </c>
      <c r="C13" s="97">
        <v>43525</v>
      </c>
      <c r="D13" s="89" t="s">
        <v>119</v>
      </c>
      <c r="E13" s="127">
        <v>9010001137740</v>
      </c>
      <c r="F13" s="115" t="s">
        <v>106</v>
      </c>
      <c r="G13" s="165" t="s">
        <v>123</v>
      </c>
      <c r="H13" s="128" t="s">
        <v>124</v>
      </c>
      <c r="I13" s="79" t="s">
        <v>59</v>
      </c>
      <c r="J13" s="73">
        <v>2</v>
      </c>
      <c r="K13" s="126" t="s">
        <v>125</v>
      </c>
      <c r="L13" s="64"/>
    </row>
    <row r="14" spans="1:12" s="13" customFormat="1" ht="139.5" customHeight="1">
      <c r="A14" s="144" t="s">
        <v>111</v>
      </c>
      <c r="B14" s="112" t="s">
        <v>116</v>
      </c>
      <c r="C14" s="113">
        <v>43535</v>
      </c>
      <c r="D14" s="112" t="s">
        <v>120</v>
      </c>
      <c r="E14" s="114">
        <v>4011101005131</v>
      </c>
      <c r="F14" s="115" t="s">
        <v>106</v>
      </c>
      <c r="G14" s="129" t="s">
        <v>61</v>
      </c>
      <c r="H14" s="117">
        <v>56625362</v>
      </c>
      <c r="I14" s="142" t="s">
        <v>59</v>
      </c>
      <c r="J14" s="73">
        <v>3</v>
      </c>
      <c r="K14" s="118" t="s">
        <v>126</v>
      </c>
      <c r="L14" s="64"/>
    </row>
    <row r="15" spans="1:12" s="13" customFormat="1" ht="139.5" customHeight="1">
      <c r="A15" s="118" t="s">
        <v>114</v>
      </c>
      <c r="B15" s="146" t="s">
        <v>117</v>
      </c>
      <c r="C15" s="113">
        <v>43552</v>
      </c>
      <c r="D15" s="118" t="s">
        <v>121</v>
      </c>
      <c r="E15" s="120">
        <v>8010001047222</v>
      </c>
      <c r="F15" s="115" t="s">
        <v>106</v>
      </c>
      <c r="G15" s="129" t="s">
        <v>61</v>
      </c>
      <c r="H15" s="122">
        <v>213071040</v>
      </c>
      <c r="I15" s="147" t="s">
        <v>59</v>
      </c>
      <c r="J15" s="73">
        <v>1</v>
      </c>
      <c r="K15" s="118"/>
      <c r="L15" s="64"/>
    </row>
    <row r="16" spans="1:12" s="13" customFormat="1" ht="139.5" customHeight="1">
      <c r="A16" s="150" t="s">
        <v>112</v>
      </c>
      <c r="B16" s="146" t="s">
        <v>118</v>
      </c>
      <c r="C16" s="97">
        <v>43553</v>
      </c>
      <c r="D16" s="150" t="s">
        <v>122</v>
      </c>
      <c r="E16" s="124">
        <v>4010701000913</v>
      </c>
      <c r="F16" s="115" t="s">
        <v>106</v>
      </c>
      <c r="G16" s="160">
        <v>367632000</v>
      </c>
      <c r="H16" s="117">
        <v>345384000</v>
      </c>
      <c r="I16" s="79">
        <f>ROUNDDOWN(H16/G16,3)</f>
        <v>0.939</v>
      </c>
      <c r="J16" s="73">
        <v>1</v>
      </c>
      <c r="K16" s="126"/>
      <c r="L16" s="64"/>
    </row>
    <row r="18" spans="1:11" ht="13.5">
      <c r="A18" s="257" t="s">
        <v>12</v>
      </c>
      <c r="B18" s="257"/>
      <c r="C18" s="257"/>
      <c r="D18" s="257"/>
      <c r="E18" s="257"/>
      <c r="F18" s="257"/>
      <c r="G18" s="257"/>
      <c r="H18" s="257"/>
      <c r="I18" s="257"/>
      <c r="J18" s="257"/>
      <c r="K18" s="257"/>
    </row>
    <row r="19" spans="1:11" ht="13.5">
      <c r="A19" s="32" t="s">
        <v>11</v>
      </c>
      <c r="B19" s="111"/>
      <c r="D19" s="32"/>
      <c r="E19" s="32"/>
      <c r="F19" s="32"/>
      <c r="G19" s="111"/>
      <c r="H19" s="32"/>
      <c r="I19" s="32"/>
      <c r="K19" s="32"/>
    </row>
  </sheetData>
  <sheetProtection/>
  <autoFilter ref="A5:K16"/>
  <mergeCells count="3">
    <mergeCell ref="A2:K2"/>
    <mergeCell ref="A18:K18"/>
    <mergeCell ref="F4:K4"/>
  </mergeCells>
  <dataValidations count="1">
    <dataValidation errorStyle="information" type="date" allowBlank="1" showInputMessage="1" showErrorMessage="1" prompt="平成27年4月1日の形式で入力する。" sqref="C7:C9 C11:C13 C16">
      <formula1>42826</formula1>
      <formula2>43190</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5" r:id="rId1"/>
  <headerFooter alignWithMargins="0">
    <oddFooter>&amp;C東京-別記様式4（&amp;P/&amp;N）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M53"/>
  <sheetViews>
    <sheetView view="pageBreakPreview" zoomScale="90" zoomScaleSheetLayoutView="90" zoomScalePageLayoutView="0" workbookViewId="0" topLeftCell="B1">
      <pane ySplit="1" topLeftCell="A2" activePane="bottomLeft" state="frozen"/>
      <selection pane="topLeft" activeCell="A1" sqref="A1"/>
      <selection pane="bottomLeft" activeCell="N9" sqref="N9"/>
    </sheetView>
  </sheetViews>
  <sheetFormatPr defaultColWidth="9.00390625" defaultRowHeight="13.5"/>
  <cols>
    <col min="1" max="1" width="43.625" style="11" customWidth="1"/>
    <col min="2" max="2" width="27.125" style="33" customWidth="1"/>
    <col min="3" max="3" width="19.125" style="11" customWidth="1"/>
    <col min="4" max="4" width="30.125" style="11" customWidth="1"/>
    <col min="5" max="5" width="18.625" style="11" customWidth="1"/>
    <col min="6" max="6" width="30.625" style="11" customWidth="1"/>
    <col min="7" max="7" width="15.375" style="40" customWidth="1"/>
    <col min="8" max="8" width="16.375" style="40" customWidth="1"/>
    <col min="9" max="9" width="7.625" style="36" customWidth="1"/>
    <col min="10" max="11" width="7.625" style="11" customWidth="1"/>
    <col min="12" max="12" width="22.625" style="11" customWidth="1"/>
    <col min="13" max="16384" width="9.00390625" style="11" customWidth="1"/>
  </cols>
  <sheetData>
    <row r="1" ht="13.5">
      <c r="A1" s="10" t="s">
        <v>27</v>
      </c>
    </row>
    <row r="2" spans="1:12" ht="13.5">
      <c r="A2" s="245" t="s">
        <v>28</v>
      </c>
      <c r="B2" s="245"/>
      <c r="C2" s="245"/>
      <c r="D2" s="245"/>
      <c r="E2" s="245"/>
      <c r="F2" s="245"/>
      <c r="G2" s="245"/>
      <c r="H2" s="245"/>
      <c r="I2" s="245"/>
      <c r="J2" s="245"/>
      <c r="K2" s="245"/>
      <c r="L2" s="245"/>
    </row>
    <row r="4" spans="1:12" ht="21" customHeight="1">
      <c r="A4" s="10" t="str">
        <f>'東京別記様式 4（競争入札（物品役務等））'!A4</f>
        <v>（部局名：東京税関）</v>
      </c>
      <c r="B4" s="20"/>
      <c r="C4" s="12"/>
      <c r="D4" s="12"/>
      <c r="E4" s="12"/>
      <c r="F4" s="259" t="str">
        <f>'東京別記様式 4（競争入札（物品役務等））'!F4:K4</f>
        <v>（審議対象期間　平成31年1月1日～平成31年3月31日）</v>
      </c>
      <c r="G4" s="259"/>
      <c r="H4" s="259"/>
      <c r="I4" s="259"/>
      <c r="J4" s="259"/>
      <c r="K4" s="259"/>
      <c r="L4" s="259"/>
    </row>
    <row r="5" spans="1:13" s="13" customFormat="1" ht="49.5" customHeight="1">
      <c r="A5" s="41" t="s">
        <v>5</v>
      </c>
      <c r="B5" s="41" t="s">
        <v>1</v>
      </c>
      <c r="C5" s="41" t="s">
        <v>4</v>
      </c>
      <c r="D5" s="41" t="s">
        <v>6</v>
      </c>
      <c r="E5" s="41" t="s">
        <v>58</v>
      </c>
      <c r="F5" s="41" t="s">
        <v>29</v>
      </c>
      <c r="G5" s="41" t="s">
        <v>7</v>
      </c>
      <c r="H5" s="41" t="s">
        <v>2</v>
      </c>
      <c r="I5" s="42" t="s">
        <v>8</v>
      </c>
      <c r="J5" s="41" t="s">
        <v>54</v>
      </c>
      <c r="K5" s="41" t="s">
        <v>30</v>
      </c>
      <c r="L5" s="41" t="s">
        <v>3</v>
      </c>
      <c r="M5" s="62"/>
    </row>
    <row r="6" spans="1:13" s="95" customFormat="1" ht="99.75" customHeight="1">
      <c r="A6" s="96" t="s">
        <v>89</v>
      </c>
      <c r="B6" s="74" t="s">
        <v>81</v>
      </c>
      <c r="C6" s="97">
        <v>43481</v>
      </c>
      <c r="D6" s="96" t="s">
        <v>90</v>
      </c>
      <c r="E6" s="130">
        <v>5240001001530</v>
      </c>
      <c r="F6" s="99" t="s">
        <v>91</v>
      </c>
      <c r="G6" s="100">
        <v>6135059</v>
      </c>
      <c r="H6" s="101">
        <v>6069600</v>
      </c>
      <c r="I6" s="149">
        <f>ROUNDDOWN(H6/G6*100,1)</f>
        <v>98.9</v>
      </c>
      <c r="J6" s="103">
        <v>1</v>
      </c>
      <c r="K6" s="104" t="s">
        <v>63</v>
      </c>
      <c r="L6" s="105"/>
      <c r="M6" s="94"/>
    </row>
    <row r="7" spans="1:13" s="29" customFormat="1" ht="99.75" customHeight="1">
      <c r="A7" s="91" t="s">
        <v>92</v>
      </c>
      <c r="B7" s="49" t="s">
        <v>81</v>
      </c>
      <c r="C7" s="97">
        <v>43483</v>
      </c>
      <c r="D7" s="53" t="s">
        <v>93</v>
      </c>
      <c r="E7" s="131" t="s">
        <v>94</v>
      </c>
      <c r="F7" s="53" t="s">
        <v>91</v>
      </c>
      <c r="G7" s="86">
        <v>2448662</v>
      </c>
      <c r="H7" s="83">
        <v>2448662</v>
      </c>
      <c r="I7" s="148">
        <f>ROUNDDOWN(H7/G7*100,1)</f>
        <v>100</v>
      </c>
      <c r="J7" s="63">
        <v>1</v>
      </c>
      <c r="K7" s="71" t="s">
        <v>59</v>
      </c>
      <c r="L7" s="55"/>
      <c r="M7" s="65"/>
    </row>
    <row r="8" spans="1:13" s="29" customFormat="1" ht="99.75" customHeight="1">
      <c r="A8" s="92" t="s">
        <v>95</v>
      </c>
      <c r="B8" s="45" t="s">
        <v>81</v>
      </c>
      <c r="C8" s="80">
        <v>43483</v>
      </c>
      <c r="D8" s="59" t="s">
        <v>96</v>
      </c>
      <c r="E8" s="132">
        <v>4010101000191</v>
      </c>
      <c r="F8" s="53" t="s">
        <v>91</v>
      </c>
      <c r="G8" s="83">
        <v>1198800</v>
      </c>
      <c r="H8" s="84">
        <v>1198800</v>
      </c>
      <c r="I8" s="149">
        <f>ROUNDDOWN(H8/G8*100,1)</f>
        <v>100</v>
      </c>
      <c r="J8" s="63">
        <v>1</v>
      </c>
      <c r="K8" s="71" t="s">
        <v>59</v>
      </c>
      <c r="L8" s="55"/>
      <c r="M8" s="65"/>
    </row>
    <row r="9" spans="1:13" s="29" customFormat="1" ht="99.75" customHeight="1">
      <c r="A9" s="92" t="s">
        <v>107</v>
      </c>
      <c r="B9" s="45" t="s">
        <v>76</v>
      </c>
      <c r="C9" s="97">
        <v>43515</v>
      </c>
      <c r="D9" s="59" t="s">
        <v>108</v>
      </c>
      <c r="E9" s="132">
        <v>6010001068278</v>
      </c>
      <c r="F9" s="53" t="s">
        <v>91</v>
      </c>
      <c r="G9" s="57" t="s">
        <v>109</v>
      </c>
      <c r="H9" s="60">
        <v>1900800</v>
      </c>
      <c r="I9" s="148" t="s">
        <v>59</v>
      </c>
      <c r="J9" s="63">
        <v>1</v>
      </c>
      <c r="K9" s="71" t="s">
        <v>59</v>
      </c>
      <c r="L9" s="55"/>
      <c r="M9" s="65"/>
    </row>
    <row r="10" spans="1:13" s="29" customFormat="1" ht="99.75" customHeight="1">
      <c r="A10" s="59" t="s">
        <v>127</v>
      </c>
      <c r="B10" s="45" t="s">
        <v>149</v>
      </c>
      <c r="C10" s="136">
        <v>43192</v>
      </c>
      <c r="D10" s="59" t="s">
        <v>153</v>
      </c>
      <c r="E10" s="132">
        <v>8011005000968</v>
      </c>
      <c r="F10" s="53" t="s">
        <v>176</v>
      </c>
      <c r="G10" s="57">
        <v>2527050</v>
      </c>
      <c r="H10" s="60" t="s">
        <v>181</v>
      </c>
      <c r="I10" s="149" t="s">
        <v>65</v>
      </c>
      <c r="J10" s="63" t="s">
        <v>59</v>
      </c>
      <c r="K10" s="71" t="s">
        <v>63</v>
      </c>
      <c r="L10" s="55" t="s">
        <v>184</v>
      </c>
      <c r="M10" s="65"/>
    </row>
    <row r="11" spans="1:13" s="29" customFormat="1" ht="99.75" customHeight="1">
      <c r="A11" s="59" t="s">
        <v>128</v>
      </c>
      <c r="B11" s="45" t="s">
        <v>149</v>
      </c>
      <c r="C11" s="136">
        <v>43192</v>
      </c>
      <c r="D11" s="59" t="s">
        <v>154</v>
      </c>
      <c r="E11" s="132" t="s">
        <v>60</v>
      </c>
      <c r="F11" s="53" t="s">
        <v>177</v>
      </c>
      <c r="G11" s="57">
        <v>13657529</v>
      </c>
      <c r="H11" s="161" t="s">
        <v>182</v>
      </c>
      <c r="I11" s="54" t="s">
        <v>59</v>
      </c>
      <c r="J11" s="63" t="s">
        <v>209</v>
      </c>
      <c r="K11" s="71" t="s">
        <v>63</v>
      </c>
      <c r="L11" s="55" t="s">
        <v>185</v>
      </c>
      <c r="M11" s="65"/>
    </row>
    <row r="12" spans="1:13" s="29" customFormat="1" ht="99.75" customHeight="1">
      <c r="A12" s="59" t="s">
        <v>128</v>
      </c>
      <c r="B12" s="45" t="s">
        <v>149</v>
      </c>
      <c r="C12" s="136">
        <v>43192</v>
      </c>
      <c r="D12" s="59" t="s">
        <v>155</v>
      </c>
      <c r="E12" s="132" t="s">
        <v>60</v>
      </c>
      <c r="F12" s="53" t="s">
        <v>177</v>
      </c>
      <c r="G12" s="57">
        <v>9754116</v>
      </c>
      <c r="H12" s="60" t="s">
        <v>183</v>
      </c>
      <c r="I12" s="102" t="s">
        <v>59</v>
      </c>
      <c r="J12" s="63" t="s">
        <v>59</v>
      </c>
      <c r="K12" s="71" t="s">
        <v>66</v>
      </c>
      <c r="L12" s="55" t="s">
        <v>186</v>
      </c>
      <c r="M12" s="65"/>
    </row>
    <row r="13" spans="1:13" s="29" customFormat="1" ht="99.75" customHeight="1">
      <c r="A13" s="59" t="s">
        <v>128</v>
      </c>
      <c r="B13" s="45" t="s">
        <v>149</v>
      </c>
      <c r="C13" s="136">
        <v>43192</v>
      </c>
      <c r="D13" s="59" t="s">
        <v>156</v>
      </c>
      <c r="E13" s="132" t="s">
        <v>60</v>
      </c>
      <c r="F13" s="53" t="s">
        <v>177</v>
      </c>
      <c r="G13" s="57">
        <v>1329897</v>
      </c>
      <c r="H13" s="60" t="s">
        <v>183</v>
      </c>
      <c r="I13" s="102" t="s">
        <v>59</v>
      </c>
      <c r="J13" s="63" t="s">
        <v>59</v>
      </c>
      <c r="K13" s="71" t="s">
        <v>59</v>
      </c>
      <c r="L13" s="55" t="s">
        <v>187</v>
      </c>
      <c r="M13" s="65"/>
    </row>
    <row r="14" spans="1:13" s="29" customFormat="1" ht="99.75" customHeight="1">
      <c r="A14" s="59" t="s">
        <v>129</v>
      </c>
      <c r="B14" s="45" t="s">
        <v>118</v>
      </c>
      <c r="C14" s="80">
        <v>43192</v>
      </c>
      <c r="D14" s="59" t="s">
        <v>157</v>
      </c>
      <c r="E14" s="88">
        <v>1010001112577</v>
      </c>
      <c r="F14" s="53" t="s">
        <v>178</v>
      </c>
      <c r="G14" s="57">
        <v>7449632</v>
      </c>
      <c r="H14" s="60" t="s">
        <v>183</v>
      </c>
      <c r="I14" s="102" t="s">
        <v>59</v>
      </c>
      <c r="J14" s="63" t="s">
        <v>59</v>
      </c>
      <c r="K14" s="71" t="s">
        <v>59</v>
      </c>
      <c r="L14" s="55" t="s">
        <v>188</v>
      </c>
      <c r="M14" s="65"/>
    </row>
    <row r="15" spans="1:13" s="29" customFormat="1" ht="99.75" customHeight="1">
      <c r="A15" s="81" t="s">
        <v>130</v>
      </c>
      <c r="B15" s="61" t="s">
        <v>115</v>
      </c>
      <c r="C15" s="166" t="s">
        <v>59</v>
      </c>
      <c r="D15" s="61" t="s">
        <v>158</v>
      </c>
      <c r="E15" s="88">
        <v>6010401020516</v>
      </c>
      <c r="F15" s="81" t="s">
        <v>179</v>
      </c>
      <c r="G15" s="167" t="s">
        <v>175</v>
      </c>
      <c r="H15" s="167" t="s">
        <v>175</v>
      </c>
      <c r="I15" s="102" t="s">
        <v>59</v>
      </c>
      <c r="J15" s="63" t="s">
        <v>59</v>
      </c>
      <c r="K15" s="71" t="s">
        <v>59</v>
      </c>
      <c r="L15" s="89" t="s">
        <v>189</v>
      </c>
      <c r="M15" s="65"/>
    </row>
    <row r="16" spans="1:13" s="29" customFormat="1" ht="99.75" customHeight="1">
      <c r="A16" s="81" t="s">
        <v>131</v>
      </c>
      <c r="B16" s="61" t="s">
        <v>115</v>
      </c>
      <c r="C16" s="166" t="s">
        <v>59</v>
      </c>
      <c r="D16" s="61" t="s">
        <v>158</v>
      </c>
      <c r="E16" s="88">
        <v>6010401020516</v>
      </c>
      <c r="F16" s="81" t="s">
        <v>179</v>
      </c>
      <c r="G16" s="167" t="s">
        <v>59</v>
      </c>
      <c r="H16" s="167" t="s">
        <v>59</v>
      </c>
      <c r="I16" s="102" t="s">
        <v>59</v>
      </c>
      <c r="J16" s="63" t="s">
        <v>59</v>
      </c>
      <c r="K16" s="71" t="s">
        <v>59</v>
      </c>
      <c r="L16" s="89" t="s">
        <v>190</v>
      </c>
      <c r="M16" s="65"/>
    </row>
    <row r="17" spans="1:13" s="29" customFormat="1" ht="99.75" customHeight="1">
      <c r="A17" s="81" t="s">
        <v>132</v>
      </c>
      <c r="B17" s="61" t="s">
        <v>115</v>
      </c>
      <c r="C17" s="166" t="s">
        <v>59</v>
      </c>
      <c r="D17" s="61" t="s">
        <v>158</v>
      </c>
      <c r="E17" s="88">
        <v>6010401020516</v>
      </c>
      <c r="F17" s="81" t="s">
        <v>179</v>
      </c>
      <c r="G17" s="167" t="s">
        <v>59</v>
      </c>
      <c r="H17" s="167" t="s">
        <v>59</v>
      </c>
      <c r="I17" s="102" t="s">
        <v>59</v>
      </c>
      <c r="J17" s="63" t="s">
        <v>59</v>
      </c>
      <c r="K17" s="71" t="s">
        <v>59</v>
      </c>
      <c r="L17" s="89" t="s">
        <v>191</v>
      </c>
      <c r="M17" s="65"/>
    </row>
    <row r="18" spans="1:13" s="29" customFormat="1" ht="99.75" customHeight="1">
      <c r="A18" s="81" t="s">
        <v>133</v>
      </c>
      <c r="B18" s="61" t="s">
        <v>150</v>
      </c>
      <c r="C18" s="166" t="s">
        <v>59</v>
      </c>
      <c r="D18" s="61" t="s">
        <v>159</v>
      </c>
      <c r="E18" s="88">
        <v>6010401020516</v>
      </c>
      <c r="F18" s="81" t="s">
        <v>179</v>
      </c>
      <c r="G18" s="167" t="s">
        <v>59</v>
      </c>
      <c r="H18" s="168" t="s">
        <v>59</v>
      </c>
      <c r="I18" s="102" t="s">
        <v>59</v>
      </c>
      <c r="J18" s="63" t="s">
        <v>59</v>
      </c>
      <c r="K18" s="71" t="s">
        <v>59</v>
      </c>
      <c r="L18" s="89" t="s">
        <v>192</v>
      </c>
      <c r="M18" s="65"/>
    </row>
    <row r="19" spans="1:13" s="29" customFormat="1" ht="99.75" customHeight="1">
      <c r="A19" s="87" t="s">
        <v>133</v>
      </c>
      <c r="B19" s="61" t="s">
        <v>118</v>
      </c>
      <c r="C19" s="166" t="s">
        <v>59</v>
      </c>
      <c r="D19" s="61" t="s">
        <v>160</v>
      </c>
      <c r="E19" s="88">
        <v>9010001061924</v>
      </c>
      <c r="F19" s="81" t="s">
        <v>179</v>
      </c>
      <c r="G19" s="167" t="s">
        <v>59</v>
      </c>
      <c r="H19" s="168" t="s">
        <v>59</v>
      </c>
      <c r="I19" s="102" t="s">
        <v>59</v>
      </c>
      <c r="J19" s="63" t="s">
        <v>59</v>
      </c>
      <c r="K19" s="71" t="s">
        <v>59</v>
      </c>
      <c r="L19" s="90" t="s">
        <v>193</v>
      </c>
      <c r="M19" s="65"/>
    </row>
    <row r="20" spans="1:13" s="29" customFormat="1" ht="99.75" customHeight="1">
      <c r="A20" s="81" t="s">
        <v>134</v>
      </c>
      <c r="B20" s="61" t="s">
        <v>115</v>
      </c>
      <c r="C20" s="166" t="s">
        <v>59</v>
      </c>
      <c r="D20" s="61" t="s">
        <v>161</v>
      </c>
      <c r="E20" s="88">
        <v>8000020130001</v>
      </c>
      <c r="F20" s="81" t="s">
        <v>179</v>
      </c>
      <c r="G20" s="167" t="s">
        <v>59</v>
      </c>
      <c r="H20" s="167" t="s">
        <v>59</v>
      </c>
      <c r="I20" s="102" t="s">
        <v>59</v>
      </c>
      <c r="J20" s="63" t="s">
        <v>59</v>
      </c>
      <c r="K20" s="71" t="s">
        <v>59</v>
      </c>
      <c r="L20" s="89" t="s">
        <v>194</v>
      </c>
      <c r="M20" s="65"/>
    </row>
    <row r="21" spans="1:13" s="29" customFormat="1" ht="99.75" customHeight="1">
      <c r="A21" s="81" t="s">
        <v>135</v>
      </c>
      <c r="B21" s="61" t="s">
        <v>115</v>
      </c>
      <c r="C21" s="166" t="s">
        <v>59</v>
      </c>
      <c r="D21" s="61" t="s">
        <v>161</v>
      </c>
      <c r="E21" s="88">
        <v>8000020130001</v>
      </c>
      <c r="F21" s="81" t="s">
        <v>179</v>
      </c>
      <c r="G21" s="167" t="s">
        <v>59</v>
      </c>
      <c r="H21" s="167" t="s">
        <v>59</v>
      </c>
      <c r="I21" s="102" t="s">
        <v>59</v>
      </c>
      <c r="J21" s="63" t="s">
        <v>59</v>
      </c>
      <c r="K21" s="71" t="s">
        <v>59</v>
      </c>
      <c r="L21" s="89" t="s">
        <v>195</v>
      </c>
      <c r="M21" s="65"/>
    </row>
    <row r="22" spans="1:13" s="29" customFormat="1" ht="99.75" customHeight="1">
      <c r="A22" s="81" t="s">
        <v>136</v>
      </c>
      <c r="B22" s="61" t="s">
        <v>115</v>
      </c>
      <c r="C22" s="166" t="s">
        <v>59</v>
      </c>
      <c r="D22" s="61" t="s">
        <v>162</v>
      </c>
      <c r="E22" s="88">
        <v>7010401085351</v>
      </c>
      <c r="F22" s="81" t="s">
        <v>179</v>
      </c>
      <c r="G22" s="167" t="s">
        <v>59</v>
      </c>
      <c r="H22" s="167" t="s">
        <v>59</v>
      </c>
      <c r="I22" s="102" t="s">
        <v>59</v>
      </c>
      <c r="J22" s="63" t="s">
        <v>59</v>
      </c>
      <c r="K22" s="71" t="s">
        <v>59</v>
      </c>
      <c r="L22" s="89" t="s">
        <v>196</v>
      </c>
      <c r="M22" s="65"/>
    </row>
    <row r="23" spans="1:13" s="29" customFormat="1" ht="99.75" customHeight="1">
      <c r="A23" s="81" t="s">
        <v>137</v>
      </c>
      <c r="B23" s="61" t="s">
        <v>151</v>
      </c>
      <c r="C23" s="166" t="s">
        <v>59</v>
      </c>
      <c r="D23" s="61" t="s">
        <v>163</v>
      </c>
      <c r="E23" s="88">
        <v>8011101028104</v>
      </c>
      <c r="F23" s="81" t="s">
        <v>180</v>
      </c>
      <c r="G23" s="167" t="s">
        <v>59</v>
      </c>
      <c r="H23" s="168" t="s">
        <v>59</v>
      </c>
      <c r="I23" s="102" t="s">
        <v>59</v>
      </c>
      <c r="J23" s="63" t="s">
        <v>59</v>
      </c>
      <c r="K23" s="71" t="s">
        <v>59</v>
      </c>
      <c r="L23" s="89" t="s">
        <v>215</v>
      </c>
      <c r="M23" s="65"/>
    </row>
    <row r="24" spans="1:13" s="29" customFormat="1" ht="99.75" customHeight="1">
      <c r="A24" s="81" t="s">
        <v>138</v>
      </c>
      <c r="B24" s="61" t="s">
        <v>151</v>
      </c>
      <c r="C24" s="166" t="s">
        <v>59</v>
      </c>
      <c r="D24" s="61" t="s">
        <v>164</v>
      </c>
      <c r="E24" s="88">
        <v>7010001063732</v>
      </c>
      <c r="F24" s="81" t="s">
        <v>180</v>
      </c>
      <c r="G24" s="167" t="s">
        <v>59</v>
      </c>
      <c r="H24" s="168" t="s">
        <v>59</v>
      </c>
      <c r="I24" s="102" t="s">
        <v>59</v>
      </c>
      <c r="J24" s="63" t="s">
        <v>59</v>
      </c>
      <c r="K24" s="71" t="s">
        <v>59</v>
      </c>
      <c r="L24" s="89" t="s">
        <v>197</v>
      </c>
      <c r="M24" s="65"/>
    </row>
    <row r="25" spans="1:13" s="29" customFormat="1" ht="99.75" customHeight="1">
      <c r="A25" s="81" t="s">
        <v>139</v>
      </c>
      <c r="B25" s="61" t="s">
        <v>151</v>
      </c>
      <c r="C25" s="166" t="s">
        <v>59</v>
      </c>
      <c r="D25" s="61" t="s">
        <v>165</v>
      </c>
      <c r="E25" s="88">
        <v>7010401022924</v>
      </c>
      <c r="F25" s="81" t="s">
        <v>180</v>
      </c>
      <c r="G25" s="167" t="s">
        <v>59</v>
      </c>
      <c r="H25" s="168" t="s">
        <v>59</v>
      </c>
      <c r="I25" s="102" t="s">
        <v>59</v>
      </c>
      <c r="J25" s="63" t="s">
        <v>59</v>
      </c>
      <c r="K25" s="71" t="s">
        <v>59</v>
      </c>
      <c r="L25" s="89" t="s">
        <v>198</v>
      </c>
      <c r="M25" s="65"/>
    </row>
    <row r="26" spans="1:13" s="29" customFormat="1" ht="99.75" customHeight="1">
      <c r="A26" s="81" t="s">
        <v>140</v>
      </c>
      <c r="B26" s="61" t="s">
        <v>151</v>
      </c>
      <c r="C26" s="166" t="s">
        <v>59</v>
      </c>
      <c r="D26" s="61" t="s">
        <v>166</v>
      </c>
      <c r="E26" s="88">
        <v>7120001077523</v>
      </c>
      <c r="F26" s="81" t="s">
        <v>180</v>
      </c>
      <c r="G26" s="167" t="s">
        <v>59</v>
      </c>
      <c r="H26" s="168" t="s">
        <v>59</v>
      </c>
      <c r="I26" s="102" t="s">
        <v>59</v>
      </c>
      <c r="J26" s="63" t="s">
        <v>59</v>
      </c>
      <c r="K26" s="71" t="s">
        <v>59</v>
      </c>
      <c r="L26" s="89" t="s">
        <v>199</v>
      </c>
      <c r="M26" s="65"/>
    </row>
    <row r="27" spans="1:13" s="29" customFormat="1" ht="99.75" customHeight="1">
      <c r="A27" s="81" t="s">
        <v>141</v>
      </c>
      <c r="B27" s="61" t="s">
        <v>151</v>
      </c>
      <c r="C27" s="166" t="s">
        <v>59</v>
      </c>
      <c r="D27" s="61" t="s">
        <v>167</v>
      </c>
      <c r="E27" s="130">
        <v>1010001067912</v>
      </c>
      <c r="F27" s="81" t="s">
        <v>180</v>
      </c>
      <c r="G27" s="167" t="s">
        <v>59</v>
      </c>
      <c r="H27" s="168" t="s">
        <v>59</v>
      </c>
      <c r="I27" s="102" t="s">
        <v>59</v>
      </c>
      <c r="J27" s="63" t="s">
        <v>59</v>
      </c>
      <c r="K27" s="71" t="s">
        <v>59</v>
      </c>
      <c r="L27" s="89" t="s">
        <v>200</v>
      </c>
      <c r="M27" s="65"/>
    </row>
    <row r="28" spans="1:13" s="29" customFormat="1" ht="99.75" customHeight="1">
      <c r="A28" s="87" t="s">
        <v>142</v>
      </c>
      <c r="B28" s="61" t="s">
        <v>151</v>
      </c>
      <c r="C28" s="166" t="s">
        <v>59</v>
      </c>
      <c r="D28" s="61" t="s">
        <v>168</v>
      </c>
      <c r="E28" s="88">
        <v>7010001064648</v>
      </c>
      <c r="F28" s="81" t="s">
        <v>180</v>
      </c>
      <c r="G28" s="167" t="s">
        <v>59</v>
      </c>
      <c r="H28" s="168" t="s">
        <v>59</v>
      </c>
      <c r="I28" s="102" t="s">
        <v>59</v>
      </c>
      <c r="J28" s="63" t="s">
        <v>59</v>
      </c>
      <c r="K28" s="71" t="s">
        <v>59</v>
      </c>
      <c r="L28" s="89" t="s">
        <v>201</v>
      </c>
      <c r="M28" s="65"/>
    </row>
    <row r="29" spans="1:13" s="29" customFormat="1" ht="99.75" customHeight="1">
      <c r="A29" s="81" t="s">
        <v>143</v>
      </c>
      <c r="B29" s="61" t="s">
        <v>151</v>
      </c>
      <c r="C29" s="166" t="s">
        <v>59</v>
      </c>
      <c r="D29" s="61" t="s">
        <v>169</v>
      </c>
      <c r="E29" s="88">
        <v>9010401052465</v>
      </c>
      <c r="F29" s="61" t="s">
        <v>180</v>
      </c>
      <c r="G29" s="167" t="s">
        <v>59</v>
      </c>
      <c r="H29" s="168" t="s">
        <v>59</v>
      </c>
      <c r="I29" s="102" t="s">
        <v>59</v>
      </c>
      <c r="J29" s="63" t="s">
        <v>59</v>
      </c>
      <c r="K29" s="71" t="s">
        <v>59</v>
      </c>
      <c r="L29" s="81" t="s">
        <v>202</v>
      </c>
      <c r="M29" s="65"/>
    </row>
    <row r="30" spans="1:13" s="29" customFormat="1" ht="99.75" customHeight="1">
      <c r="A30" s="81" t="s">
        <v>144</v>
      </c>
      <c r="B30" s="61" t="s">
        <v>151</v>
      </c>
      <c r="C30" s="166" t="s">
        <v>59</v>
      </c>
      <c r="D30" s="61" t="s">
        <v>170</v>
      </c>
      <c r="E30" s="88">
        <v>1120001019349</v>
      </c>
      <c r="F30" s="61" t="s">
        <v>180</v>
      </c>
      <c r="G30" s="167" t="s">
        <v>175</v>
      </c>
      <c r="H30" s="168" t="s">
        <v>175</v>
      </c>
      <c r="I30" s="102" t="s">
        <v>59</v>
      </c>
      <c r="J30" s="63" t="s">
        <v>59</v>
      </c>
      <c r="K30" s="71" t="s">
        <v>59</v>
      </c>
      <c r="L30" s="81" t="s">
        <v>203</v>
      </c>
      <c r="M30" s="65"/>
    </row>
    <row r="31" spans="1:13" s="29" customFormat="1" ht="99.75" customHeight="1">
      <c r="A31" s="81" t="s">
        <v>145</v>
      </c>
      <c r="B31" s="61" t="s">
        <v>151</v>
      </c>
      <c r="C31" s="166" t="s">
        <v>59</v>
      </c>
      <c r="D31" s="61" t="s">
        <v>171</v>
      </c>
      <c r="E31" s="133">
        <v>4010001068016</v>
      </c>
      <c r="F31" s="61" t="s">
        <v>180</v>
      </c>
      <c r="G31" s="167" t="s">
        <v>175</v>
      </c>
      <c r="H31" s="168" t="s">
        <v>175</v>
      </c>
      <c r="I31" s="102" t="s">
        <v>59</v>
      </c>
      <c r="J31" s="63" t="s">
        <v>59</v>
      </c>
      <c r="K31" s="71" t="s">
        <v>59</v>
      </c>
      <c r="L31" s="89" t="s">
        <v>204</v>
      </c>
      <c r="M31" s="65"/>
    </row>
    <row r="32" spans="1:13" s="29" customFormat="1" ht="99.75" customHeight="1">
      <c r="A32" s="81" t="s">
        <v>146</v>
      </c>
      <c r="B32" s="61" t="s">
        <v>117</v>
      </c>
      <c r="C32" s="166" t="s">
        <v>59</v>
      </c>
      <c r="D32" s="61" t="s">
        <v>172</v>
      </c>
      <c r="E32" s="134">
        <v>7010001064648</v>
      </c>
      <c r="F32" s="61" t="s">
        <v>180</v>
      </c>
      <c r="G32" s="167" t="s">
        <v>60</v>
      </c>
      <c r="H32" s="168" t="s">
        <v>60</v>
      </c>
      <c r="I32" s="102" t="s">
        <v>59</v>
      </c>
      <c r="J32" s="63" t="s">
        <v>59</v>
      </c>
      <c r="K32" s="71" t="s">
        <v>59</v>
      </c>
      <c r="L32" s="89" t="s">
        <v>205</v>
      </c>
      <c r="M32" s="65"/>
    </row>
    <row r="33" spans="1:13" s="29" customFormat="1" ht="99.75" customHeight="1">
      <c r="A33" s="81" t="s">
        <v>147</v>
      </c>
      <c r="B33" s="61" t="s">
        <v>152</v>
      </c>
      <c r="C33" s="166" t="s">
        <v>59</v>
      </c>
      <c r="D33" s="61" t="s">
        <v>173</v>
      </c>
      <c r="E33" s="134" t="s">
        <v>60</v>
      </c>
      <c r="F33" s="81" t="s">
        <v>180</v>
      </c>
      <c r="G33" s="167" t="s">
        <v>60</v>
      </c>
      <c r="H33" s="168" t="s">
        <v>60</v>
      </c>
      <c r="I33" s="102" t="s">
        <v>59</v>
      </c>
      <c r="J33" s="63" t="s">
        <v>59</v>
      </c>
      <c r="K33" s="71" t="s">
        <v>59</v>
      </c>
      <c r="L33" s="89" t="s">
        <v>206</v>
      </c>
      <c r="M33" s="65"/>
    </row>
    <row r="34" spans="1:13" s="29" customFormat="1" ht="99.75" customHeight="1">
      <c r="A34" s="59" t="s">
        <v>148</v>
      </c>
      <c r="B34" s="45" t="s">
        <v>118</v>
      </c>
      <c r="C34" s="166" t="s">
        <v>59</v>
      </c>
      <c r="D34" s="59" t="s">
        <v>174</v>
      </c>
      <c r="E34" s="132">
        <v>8040001045891</v>
      </c>
      <c r="F34" s="53" t="s">
        <v>179</v>
      </c>
      <c r="G34" s="167" t="s">
        <v>175</v>
      </c>
      <c r="H34" s="168" t="s">
        <v>175</v>
      </c>
      <c r="I34" s="102" t="s">
        <v>59</v>
      </c>
      <c r="J34" s="63" t="s">
        <v>59</v>
      </c>
      <c r="K34" s="71" t="s">
        <v>59</v>
      </c>
      <c r="L34" s="55" t="s">
        <v>207</v>
      </c>
      <c r="M34" s="65"/>
    </row>
    <row r="35" spans="1:13" s="29" customFormat="1" ht="99.75" customHeight="1">
      <c r="A35" s="59"/>
      <c r="B35" s="45"/>
      <c r="C35" s="51"/>
      <c r="D35" s="59"/>
      <c r="E35" s="132"/>
      <c r="F35" s="53"/>
      <c r="G35" s="66"/>
      <c r="H35" s="60"/>
      <c r="I35" s="54">
        <v>1</v>
      </c>
      <c r="J35" s="63"/>
      <c r="K35" s="71" t="s">
        <v>59</v>
      </c>
      <c r="L35" s="55"/>
      <c r="M35" s="65"/>
    </row>
    <row r="36" spans="1:13" s="29" customFormat="1" ht="99.75" customHeight="1">
      <c r="A36" s="59"/>
      <c r="B36" s="45"/>
      <c r="C36" s="51"/>
      <c r="D36" s="59"/>
      <c r="E36" s="132"/>
      <c r="F36" s="53"/>
      <c r="G36" s="66"/>
      <c r="H36" s="60"/>
      <c r="I36" s="102">
        <v>1</v>
      </c>
      <c r="J36" s="63"/>
      <c r="K36" s="71" t="s">
        <v>59</v>
      </c>
      <c r="L36" s="55"/>
      <c r="M36" s="65"/>
    </row>
    <row r="37" spans="1:13" s="29" customFormat="1" ht="99.75" customHeight="1">
      <c r="A37" s="59"/>
      <c r="B37" s="45"/>
      <c r="C37" s="51"/>
      <c r="D37" s="59"/>
      <c r="E37" s="132"/>
      <c r="F37" s="53"/>
      <c r="G37" s="67"/>
      <c r="H37" s="60"/>
      <c r="I37" s="54">
        <v>1</v>
      </c>
      <c r="J37" s="63"/>
      <c r="K37" s="71" t="s">
        <v>59</v>
      </c>
      <c r="L37" s="55"/>
      <c r="M37" s="65"/>
    </row>
    <row r="38" spans="1:13" s="29" customFormat="1" ht="99.75" customHeight="1">
      <c r="A38" s="59"/>
      <c r="B38" s="45"/>
      <c r="C38" s="51"/>
      <c r="D38" s="59"/>
      <c r="E38" s="132"/>
      <c r="F38" s="53"/>
      <c r="G38" s="68"/>
      <c r="H38" s="60"/>
      <c r="I38" s="102">
        <v>1</v>
      </c>
      <c r="J38" s="63"/>
      <c r="K38" s="71" t="s">
        <v>59</v>
      </c>
      <c r="L38" s="55"/>
      <c r="M38" s="65"/>
    </row>
    <row r="39" spans="1:13" s="29" customFormat="1" ht="99.75" customHeight="1">
      <c r="A39" s="59"/>
      <c r="B39" s="45"/>
      <c r="C39" s="51"/>
      <c r="D39" s="59"/>
      <c r="E39" s="132"/>
      <c r="F39" s="53"/>
      <c r="G39" s="68"/>
      <c r="H39" s="60"/>
      <c r="I39" s="54">
        <v>1</v>
      </c>
      <c r="J39" s="63"/>
      <c r="K39" s="71" t="s">
        <v>59</v>
      </c>
      <c r="L39" s="55"/>
      <c r="M39" s="65"/>
    </row>
    <row r="40" spans="1:13" s="29" customFormat="1" ht="99.75" customHeight="1">
      <c r="A40" s="59"/>
      <c r="B40" s="45"/>
      <c r="C40" s="51"/>
      <c r="D40" s="59"/>
      <c r="E40" s="132"/>
      <c r="F40" s="53"/>
      <c r="G40" s="68"/>
      <c r="H40" s="60"/>
      <c r="I40" s="102">
        <v>1</v>
      </c>
      <c r="J40" s="63"/>
      <c r="K40" s="71" t="s">
        <v>59</v>
      </c>
      <c r="L40" s="55"/>
      <c r="M40" s="65"/>
    </row>
    <row r="41" spans="1:13" s="29" customFormat="1" ht="99.75" customHeight="1">
      <c r="A41" s="59"/>
      <c r="B41" s="45"/>
      <c r="C41" s="51"/>
      <c r="D41" s="59"/>
      <c r="E41" s="132"/>
      <c r="F41" s="53"/>
      <c r="G41" s="68"/>
      <c r="H41" s="60"/>
      <c r="I41" s="54">
        <v>1</v>
      </c>
      <c r="J41" s="63"/>
      <c r="K41" s="71" t="s">
        <v>59</v>
      </c>
      <c r="L41" s="55"/>
      <c r="M41" s="65"/>
    </row>
    <row r="42" spans="1:13" s="29" customFormat="1" ht="99.75" customHeight="1">
      <c r="A42" s="59"/>
      <c r="B42" s="45"/>
      <c r="C42" s="51"/>
      <c r="D42" s="59"/>
      <c r="E42" s="132"/>
      <c r="F42" s="53"/>
      <c r="G42" s="68"/>
      <c r="H42" s="60"/>
      <c r="I42" s="102">
        <v>1</v>
      </c>
      <c r="J42" s="63"/>
      <c r="K42" s="71" t="s">
        <v>59</v>
      </c>
      <c r="L42" s="55"/>
      <c r="M42" s="65"/>
    </row>
    <row r="43" spans="1:13" s="29" customFormat="1" ht="99.75" customHeight="1">
      <c r="A43" s="59"/>
      <c r="B43" s="45"/>
      <c r="C43" s="51"/>
      <c r="D43" s="59"/>
      <c r="E43" s="132"/>
      <c r="F43" s="53"/>
      <c r="G43" s="68"/>
      <c r="H43" s="60"/>
      <c r="I43" s="54">
        <v>1</v>
      </c>
      <c r="J43" s="63"/>
      <c r="K43" s="71" t="s">
        <v>59</v>
      </c>
      <c r="L43" s="55"/>
      <c r="M43" s="65"/>
    </row>
    <row r="44" spans="1:13" s="29" customFormat="1" ht="99.75" customHeight="1">
      <c r="A44" s="59"/>
      <c r="B44" s="45"/>
      <c r="C44" s="51"/>
      <c r="D44" s="59"/>
      <c r="E44" s="132"/>
      <c r="F44" s="53"/>
      <c r="G44" s="68"/>
      <c r="H44" s="60"/>
      <c r="I44" s="102">
        <v>1</v>
      </c>
      <c r="J44" s="63"/>
      <c r="K44" s="71" t="s">
        <v>59</v>
      </c>
      <c r="L44" s="55"/>
      <c r="M44" s="65"/>
    </row>
    <row r="45" spans="1:13" s="29" customFormat="1" ht="99.75" customHeight="1">
      <c r="A45" s="59"/>
      <c r="B45" s="45"/>
      <c r="C45" s="51"/>
      <c r="D45" s="59"/>
      <c r="E45" s="132"/>
      <c r="F45" s="53"/>
      <c r="G45" s="68"/>
      <c r="H45" s="60"/>
      <c r="I45" s="54">
        <v>1</v>
      </c>
      <c r="J45" s="63"/>
      <c r="K45" s="71" t="s">
        <v>59</v>
      </c>
      <c r="L45" s="61"/>
      <c r="M45" s="65"/>
    </row>
    <row r="46" spans="1:13" s="29" customFormat="1" ht="99.75" customHeight="1">
      <c r="A46" s="59"/>
      <c r="B46" s="45"/>
      <c r="C46" s="51"/>
      <c r="D46" s="59"/>
      <c r="E46" s="132"/>
      <c r="F46" s="53"/>
      <c r="G46" s="68"/>
      <c r="H46" s="60"/>
      <c r="I46" s="102">
        <v>1</v>
      </c>
      <c r="J46" s="63"/>
      <c r="K46" s="71" t="s">
        <v>59</v>
      </c>
      <c r="L46" s="55"/>
      <c r="M46" s="65"/>
    </row>
    <row r="47" spans="1:13" s="29" customFormat="1" ht="99.75" customHeight="1">
      <c r="A47" s="59"/>
      <c r="B47" s="45"/>
      <c r="C47" s="51"/>
      <c r="D47" s="59"/>
      <c r="E47" s="132"/>
      <c r="F47" s="53"/>
      <c r="G47" s="68"/>
      <c r="H47" s="60"/>
      <c r="I47" s="54">
        <v>1</v>
      </c>
      <c r="J47" s="63"/>
      <c r="K47" s="71" t="s">
        <v>59</v>
      </c>
      <c r="L47" s="55"/>
      <c r="M47" s="65"/>
    </row>
    <row r="48" spans="1:13" s="29" customFormat="1" ht="99.75" customHeight="1">
      <c r="A48" s="45"/>
      <c r="B48" s="45"/>
      <c r="C48" s="51"/>
      <c r="D48" s="45"/>
      <c r="E48" s="135"/>
      <c r="F48" s="53"/>
      <c r="G48" s="68"/>
      <c r="H48" s="60"/>
      <c r="I48" s="102">
        <v>1</v>
      </c>
      <c r="J48" s="63"/>
      <c r="K48" s="71" t="s">
        <v>59</v>
      </c>
      <c r="L48" s="56"/>
      <c r="M48" s="65"/>
    </row>
    <row r="49" spans="1:13" s="29" customFormat="1" ht="99.75" customHeight="1">
      <c r="A49" s="45"/>
      <c r="B49" s="45"/>
      <c r="C49" s="51"/>
      <c r="D49" s="45"/>
      <c r="E49" s="135"/>
      <c r="F49" s="53"/>
      <c r="G49" s="68"/>
      <c r="H49" s="60"/>
      <c r="I49" s="102" t="e">
        <f>ROUNDDOWN(H49/G49,3)</f>
        <v>#DIV/0!</v>
      </c>
      <c r="J49" s="63"/>
      <c r="K49" s="71" t="s">
        <v>59</v>
      </c>
      <c r="L49" s="56"/>
      <c r="M49" s="65"/>
    </row>
    <row r="50" spans="1:13" s="29" customFormat="1" ht="99.75" customHeight="1">
      <c r="A50" s="45"/>
      <c r="B50" s="45"/>
      <c r="C50" s="51"/>
      <c r="D50" s="45"/>
      <c r="E50" s="135"/>
      <c r="F50" s="53"/>
      <c r="G50" s="141"/>
      <c r="H50" s="60"/>
      <c r="I50" s="102" t="s">
        <v>59</v>
      </c>
      <c r="J50" s="63"/>
      <c r="K50" s="71" t="s">
        <v>59</v>
      </c>
      <c r="L50" s="56"/>
      <c r="M50" s="65"/>
    </row>
    <row r="51" spans="1:13" s="29" customFormat="1" ht="99.75" customHeight="1">
      <c r="A51" s="45"/>
      <c r="B51" s="45"/>
      <c r="C51" s="51"/>
      <c r="D51" s="45"/>
      <c r="E51" s="135"/>
      <c r="F51" s="53"/>
      <c r="G51" s="68"/>
      <c r="H51" s="60"/>
      <c r="I51" s="102">
        <v>1</v>
      </c>
      <c r="J51" s="63"/>
      <c r="K51" s="71" t="s">
        <v>59</v>
      </c>
      <c r="L51" s="56"/>
      <c r="M51" s="65"/>
    </row>
    <row r="52" spans="1:13" s="29" customFormat="1" ht="99.75" customHeight="1">
      <c r="A52" s="45"/>
      <c r="B52" s="45"/>
      <c r="C52" s="51"/>
      <c r="D52" s="45"/>
      <c r="E52" s="135"/>
      <c r="F52" s="53"/>
      <c r="G52" s="68"/>
      <c r="H52" s="60"/>
      <c r="I52" s="102" t="e">
        <f>ROUNDDOWN(H52/G52,3)</f>
        <v>#DIV/0!</v>
      </c>
      <c r="J52" s="63"/>
      <c r="K52" s="71" t="s">
        <v>59</v>
      </c>
      <c r="L52" s="56"/>
      <c r="M52" s="65"/>
    </row>
    <row r="53" spans="1:13" s="29" customFormat="1" ht="99.75" customHeight="1">
      <c r="A53" s="45"/>
      <c r="B53" s="45"/>
      <c r="C53" s="51"/>
      <c r="D53" s="45"/>
      <c r="E53" s="135"/>
      <c r="F53" s="53"/>
      <c r="G53" s="68"/>
      <c r="H53" s="60"/>
      <c r="I53" s="102" t="e">
        <f>ROUNDDOWN(H53/G53,3)</f>
        <v>#DIV/0!</v>
      </c>
      <c r="J53" s="63"/>
      <c r="K53" s="71" t="s">
        <v>59</v>
      </c>
      <c r="L53" s="56"/>
      <c r="M53" s="65"/>
    </row>
  </sheetData>
  <sheetProtection/>
  <autoFilter ref="A5:L53"/>
  <mergeCells count="2">
    <mergeCell ref="A2:L2"/>
    <mergeCell ref="F4:L4"/>
  </mergeCells>
  <dataValidations count="5">
    <dataValidation allowBlank="1" showInputMessage="1" showErrorMessage="1" promptTitle="入力方法" prompt="半角数字で入力して下さい。" errorTitle="参考" error="半角数字で入力して下さい。" imeMode="halfAlpha" sqref="H6:H7 H9:H14 H35:H53"/>
    <dataValidation type="date" allowBlank="1" showInputMessage="1" showErrorMessage="1" prompt="平成24年4月1日の形式で入力する。" sqref="C35:C53">
      <formula1>41000</formula1>
      <formula2>41364</formula2>
    </dataValidation>
    <dataValidation errorStyle="information" type="date" allowBlank="1" showInputMessage="1" showErrorMessage="1" prompt="平成27年4月1日の形式で入力する。" sqref="C14:C34 C6:C9">
      <formula1>42826</formula1>
      <formula2>43190</formula2>
    </dataValidation>
    <dataValidation type="list" allowBlank="1" showInputMessage="1" sqref="G32:G33">
      <formula1>'東京別記様式 5（随意契約（物品役務等））'!#REF!</formula1>
    </dataValidation>
    <dataValidation allowBlank="1" showInputMessage="1" sqref="H18:H19 H23:H34"/>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K58"/>
  <sheetViews>
    <sheetView view="pageBreakPreview" zoomScale="80" zoomScaleNormal="90" zoomScaleSheetLayoutView="80" zoomScalePageLayoutView="0" workbookViewId="0" topLeftCell="A1">
      <selection activeCell="L5" sqref="L5"/>
    </sheetView>
  </sheetViews>
  <sheetFormatPr defaultColWidth="9.00390625" defaultRowHeight="13.5"/>
  <cols>
    <col min="1" max="1" width="45.75390625" style="33" customWidth="1"/>
    <col min="2" max="2" width="19.125" style="11" customWidth="1"/>
    <col min="3" max="3" width="34.50390625" style="11" customWidth="1"/>
    <col min="4" max="4" width="18.625" style="11" customWidth="1"/>
    <col min="5" max="5" width="16.625" style="11" customWidth="1"/>
    <col min="6" max="6" width="16.625" style="33" customWidth="1"/>
    <col min="7" max="7" width="16.625" style="16" customWidth="1"/>
    <col min="8" max="8" width="7.625" style="33" customWidth="1"/>
    <col min="9" max="9" width="7.625" style="17" customWidth="1"/>
    <col min="10" max="10" width="54.875" style="18" customWidth="1"/>
    <col min="11" max="11" width="13.75390625" style="11" customWidth="1"/>
    <col min="12" max="16384" width="9.00390625" style="11" customWidth="1"/>
  </cols>
  <sheetData>
    <row r="1" ht="27" customHeight="1">
      <c r="A1" s="11" t="s">
        <v>15</v>
      </c>
    </row>
    <row r="2" spans="1:10" ht="21" customHeight="1">
      <c r="A2" s="260" t="s">
        <v>16</v>
      </c>
      <c r="B2" s="260"/>
      <c r="C2" s="260"/>
      <c r="D2" s="260"/>
      <c r="E2" s="260"/>
      <c r="F2" s="260"/>
      <c r="G2" s="260"/>
      <c r="H2" s="260"/>
      <c r="I2" s="260"/>
      <c r="J2" s="260"/>
    </row>
    <row r="3" spans="1:10" s="19" customFormat="1" ht="21" customHeight="1">
      <c r="A3" s="261" t="s">
        <v>52</v>
      </c>
      <c r="B3" s="261"/>
      <c r="F3" s="259" t="str">
        <f>'東京別記様式 5（随意契約（物品役務等））'!F4:L4</f>
        <v>（審議対象期間　平成31年1月1日～平成31年3月31日）</v>
      </c>
      <c r="G3" s="259"/>
      <c r="H3" s="259"/>
      <c r="I3" s="259"/>
      <c r="J3" s="259"/>
    </row>
    <row r="4" spans="1:11" s="13" customFormat="1" ht="69" customHeight="1">
      <c r="A4" s="41" t="s">
        <v>17</v>
      </c>
      <c r="B4" s="41" t="s">
        <v>4</v>
      </c>
      <c r="C4" s="41" t="s">
        <v>18</v>
      </c>
      <c r="D4" s="41" t="s">
        <v>58</v>
      </c>
      <c r="E4" s="41" t="s">
        <v>19</v>
      </c>
      <c r="F4" s="41" t="s">
        <v>7</v>
      </c>
      <c r="G4" s="43" t="s">
        <v>2</v>
      </c>
      <c r="H4" s="41" t="s">
        <v>20</v>
      </c>
      <c r="I4" s="44" t="s">
        <v>21</v>
      </c>
      <c r="J4" s="44" t="s">
        <v>0</v>
      </c>
      <c r="K4" s="69"/>
    </row>
    <row r="5" spans="1:11" s="13" customFormat="1" ht="120" customHeight="1">
      <c r="A5" s="99" t="s">
        <v>75</v>
      </c>
      <c r="B5" s="107">
        <v>43476</v>
      </c>
      <c r="C5" s="99" t="s">
        <v>77</v>
      </c>
      <c r="D5" s="98">
        <v>9010601021385</v>
      </c>
      <c r="E5" s="108" t="s">
        <v>208</v>
      </c>
      <c r="F5" s="139" t="s">
        <v>61</v>
      </c>
      <c r="G5" s="109">
        <v>10194120</v>
      </c>
      <c r="H5" s="110" t="s">
        <v>59</v>
      </c>
      <c r="I5" s="73">
        <v>1</v>
      </c>
      <c r="J5" s="221" t="s">
        <v>213</v>
      </c>
      <c r="K5" s="70"/>
    </row>
    <row r="6" spans="1:11" s="13" customFormat="1" ht="120" customHeight="1">
      <c r="A6" s="92" t="s">
        <v>103</v>
      </c>
      <c r="B6" s="51">
        <v>43509</v>
      </c>
      <c r="C6" s="59" t="s">
        <v>105</v>
      </c>
      <c r="D6" s="58">
        <v>7010001008844</v>
      </c>
      <c r="E6" s="108" t="s">
        <v>208</v>
      </c>
      <c r="F6" s="109">
        <v>9651960</v>
      </c>
      <c r="G6" s="83">
        <v>8964000</v>
      </c>
      <c r="H6" s="52">
        <f>ROUNDDOWN(G6/F6,3)</f>
        <v>0.928</v>
      </c>
      <c r="I6" s="48">
        <v>1</v>
      </c>
      <c r="J6" s="221" t="s">
        <v>214</v>
      </c>
      <c r="K6" s="70"/>
    </row>
    <row r="7" spans="1:11" s="13" customFormat="1" ht="120" customHeight="1">
      <c r="A7" s="92" t="s">
        <v>113</v>
      </c>
      <c r="B7" s="51">
        <v>43552</v>
      </c>
      <c r="C7" s="59" t="s">
        <v>121</v>
      </c>
      <c r="D7" s="58">
        <v>8010001047222</v>
      </c>
      <c r="E7" s="108" t="s">
        <v>208</v>
      </c>
      <c r="F7" s="83" t="s">
        <v>61</v>
      </c>
      <c r="G7" s="137">
        <v>213071040</v>
      </c>
      <c r="H7" s="151" t="s">
        <v>59</v>
      </c>
      <c r="I7" s="48">
        <v>1</v>
      </c>
      <c r="J7" s="221" t="s">
        <v>214</v>
      </c>
      <c r="K7" s="70"/>
    </row>
    <row r="8" spans="1:11" s="13" customFormat="1" ht="120" customHeight="1">
      <c r="A8" s="92" t="s">
        <v>112</v>
      </c>
      <c r="B8" s="51">
        <v>43553</v>
      </c>
      <c r="C8" s="96" t="s">
        <v>122</v>
      </c>
      <c r="D8" s="130">
        <v>4010701000913</v>
      </c>
      <c r="E8" s="108" t="s">
        <v>208</v>
      </c>
      <c r="F8" s="57">
        <v>367632000</v>
      </c>
      <c r="G8" s="60">
        <v>345384000</v>
      </c>
      <c r="H8" s="52">
        <f>ROUNDDOWN(G8/F8,3)</f>
        <v>0.939</v>
      </c>
      <c r="I8" s="48">
        <v>1</v>
      </c>
      <c r="J8" s="221" t="s">
        <v>214</v>
      </c>
      <c r="K8" s="70"/>
    </row>
    <row r="9" spans="1:11" s="106" customFormat="1" ht="120" customHeight="1">
      <c r="A9" s="45" t="s">
        <v>89</v>
      </c>
      <c r="B9" s="80">
        <v>43481</v>
      </c>
      <c r="C9" s="53" t="s">
        <v>90</v>
      </c>
      <c r="D9" s="131">
        <v>5240001001530</v>
      </c>
      <c r="E9" s="47" t="s">
        <v>210</v>
      </c>
      <c r="F9" s="57">
        <v>6135059</v>
      </c>
      <c r="G9" s="60">
        <v>6069600</v>
      </c>
      <c r="H9" s="52">
        <f>ROUNDDOWN(G9/F9,3)</f>
        <v>0.989</v>
      </c>
      <c r="I9" s="48">
        <v>1</v>
      </c>
      <c r="J9" s="221" t="s">
        <v>214</v>
      </c>
      <c r="K9" s="143"/>
    </row>
    <row r="10" spans="1:11" s="13" customFormat="1" ht="120" customHeight="1">
      <c r="A10" s="99" t="s">
        <v>92</v>
      </c>
      <c r="B10" s="107">
        <v>43483</v>
      </c>
      <c r="C10" s="59" t="s">
        <v>93</v>
      </c>
      <c r="D10" s="132" t="s">
        <v>94</v>
      </c>
      <c r="E10" s="47" t="s">
        <v>210</v>
      </c>
      <c r="F10" s="109">
        <v>2448662</v>
      </c>
      <c r="G10" s="109">
        <v>2448662</v>
      </c>
      <c r="H10" s="110">
        <f>ROUNDDOWN(G10/F10,3)</f>
        <v>1</v>
      </c>
      <c r="I10" s="73">
        <v>1</v>
      </c>
      <c r="J10" s="221" t="s">
        <v>214</v>
      </c>
      <c r="K10" s="70"/>
    </row>
    <row r="11" spans="1:11" s="13" customFormat="1" ht="120" customHeight="1">
      <c r="A11" s="92" t="s">
        <v>95</v>
      </c>
      <c r="B11" s="51">
        <v>43483</v>
      </c>
      <c r="C11" s="59" t="s">
        <v>96</v>
      </c>
      <c r="D11" s="132">
        <v>4010101000191</v>
      </c>
      <c r="E11" s="47" t="s">
        <v>210</v>
      </c>
      <c r="F11" s="86">
        <v>1198800</v>
      </c>
      <c r="G11" s="83">
        <v>1198800</v>
      </c>
      <c r="H11" s="110">
        <f>ROUNDDOWN(G11/F11,3)</f>
        <v>1</v>
      </c>
      <c r="I11" s="48">
        <v>1</v>
      </c>
      <c r="J11" s="221" t="s">
        <v>214</v>
      </c>
      <c r="K11" s="70"/>
    </row>
    <row r="12" spans="1:10" ht="120" customHeight="1">
      <c r="A12" s="155" t="s">
        <v>107</v>
      </c>
      <c r="B12" s="154">
        <v>43515</v>
      </c>
      <c r="C12" s="59" t="s">
        <v>108</v>
      </c>
      <c r="D12" s="132">
        <v>6010001068278</v>
      </c>
      <c r="E12" s="47" t="s">
        <v>210</v>
      </c>
      <c r="F12" s="156" t="s">
        <v>109</v>
      </c>
      <c r="G12" s="157">
        <v>1900800</v>
      </c>
      <c r="H12" s="152" t="s">
        <v>59</v>
      </c>
      <c r="I12" s="153">
        <v>1</v>
      </c>
      <c r="J12" s="221" t="s">
        <v>214</v>
      </c>
    </row>
    <row r="13" spans="1:10" ht="120" customHeight="1">
      <c r="A13" s="156"/>
      <c r="B13" s="97"/>
      <c r="C13" s="150"/>
      <c r="D13" s="127"/>
      <c r="E13" s="152"/>
      <c r="F13" s="156"/>
      <c r="G13" s="157"/>
      <c r="H13" s="152" t="s">
        <v>59</v>
      </c>
      <c r="I13" s="153">
        <v>1</v>
      </c>
      <c r="J13" s="164"/>
    </row>
    <row r="14" spans="1:11" ht="120" customHeight="1">
      <c r="A14" s="59"/>
      <c r="B14" s="136"/>
      <c r="C14" s="59"/>
      <c r="D14" s="132"/>
      <c r="E14" s="152"/>
      <c r="F14" s="156"/>
      <c r="G14" s="162"/>
      <c r="H14" s="152" t="s">
        <v>67</v>
      </c>
      <c r="I14" s="153">
        <v>1</v>
      </c>
      <c r="J14" s="164"/>
      <c r="K14" s="163"/>
    </row>
    <row r="15" spans="1:10" ht="120" customHeight="1">
      <c r="A15" s="59"/>
      <c r="B15" s="136"/>
      <c r="C15" s="59"/>
      <c r="D15" s="132"/>
      <c r="E15" s="152"/>
      <c r="F15" s="156"/>
      <c r="G15" s="157"/>
      <c r="H15" s="152"/>
      <c r="I15" s="153">
        <v>1</v>
      </c>
      <c r="J15" s="164"/>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row r="57" spans="9:10" ht="13.5">
      <c r="I57" s="21"/>
      <c r="J57" s="22"/>
    </row>
    <row r="58" spans="9:10" ht="13.5">
      <c r="I58" s="21"/>
      <c r="J58" s="22"/>
    </row>
  </sheetData>
  <sheetProtection/>
  <autoFilter ref="A4:J15">
    <sortState ref="A5:J58">
      <sortCondition sortBy="value" ref="B5:B58"/>
    </sortState>
  </autoFilter>
  <mergeCells count="3">
    <mergeCell ref="A2:J2"/>
    <mergeCell ref="A3:B3"/>
    <mergeCell ref="F3:J3"/>
  </mergeCells>
  <dataValidations count="4">
    <dataValidation type="date" allowBlank="1" showInputMessage="1" showErrorMessage="1" prompt="平成24年4月1日の形式で入力する。" sqref="B9">
      <formula1>41000</formula1>
      <formula2>41364</formula2>
    </dataValidation>
    <dataValidation allowBlank="1" showInputMessage="1" showErrorMessage="1" promptTitle="入力方法" prompt="半角数字で入力して下さい。" errorTitle="参考" error="半角数字で入力して下さい。" imeMode="halfAlpha" sqref="G5 G7:G10"/>
    <dataValidation errorStyle="information" type="date" allowBlank="1" showInputMessage="1" showErrorMessage="1" prompt="平成27年4月1日の形式で入力する。" sqref="B6:B8 B11 B13">
      <formula1>42826</formula1>
      <formula2>43190</formula2>
    </dataValidation>
    <dataValidation allowBlank="1" showInputMessage="1" sqref="G6 G11"/>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57"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115" zoomScaleSheetLayoutView="115" workbookViewId="0" topLeftCell="A1">
      <selection activeCell="D20" sqref="D20"/>
    </sheetView>
  </sheetViews>
  <sheetFormatPr defaultColWidth="9.00390625" defaultRowHeight="13.5"/>
  <cols>
    <col min="1" max="1" width="23.875" style="11" customWidth="1"/>
    <col min="2" max="2" width="23.75390625" style="170" customWidth="1"/>
    <col min="3" max="3" width="17.375" style="11" customWidth="1"/>
    <col min="4" max="4" width="23.125" style="11" customWidth="1"/>
    <col min="5" max="5" width="18.625" style="11" customWidth="1"/>
    <col min="6" max="6" width="17.375" style="11" customWidth="1"/>
    <col min="7" max="7" width="14.625" style="170" customWidth="1"/>
    <col min="8" max="8" width="14.625" style="11" customWidth="1"/>
    <col min="9" max="10" width="6.50390625" style="11" bestFit="1" customWidth="1"/>
    <col min="11" max="11" width="9.75390625" style="11" customWidth="1"/>
    <col min="12" max="16384" width="9.00390625" style="11" customWidth="1"/>
  </cols>
  <sheetData>
    <row r="1" ht="13.5">
      <c r="A1" s="10" t="s">
        <v>22</v>
      </c>
    </row>
    <row r="2" spans="1:11" ht="13.5">
      <c r="A2" s="245" t="s">
        <v>23</v>
      </c>
      <c r="B2" s="245"/>
      <c r="C2" s="245"/>
      <c r="D2" s="245"/>
      <c r="E2" s="245"/>
      <c r="F2" s="245"/>
      <c r="G2" s="245"/>
      <c r="H2" s="245"/>
      <c r="I2" s="245"/>
      <c r="J2" s="245"/>
      <c r="K2" s="245"/>
    </row>
    <row r="4" spans="1:11" ht="21" customHeight="1">
      <c r="A4" s="10" t="s">
        <v>216</v>
      </c>
      <c r="F4" s="259" t="str">
        <f>'[10]横浜総括表（様式１）'!F3:I3</f>
        <v>（審議対象期間　平成31年1月1日～平成31年3月31日）</v>
      </c>
      <c r="G4" s="259"/>
      <c r="H4" s="259"/>
      <c r="I4" s="259"/>
      <c r="J4" s="259"/>
      <c r="K4" s="259"/>
    </row>
    <row r="5" spans="1:11" s="13" customFormat="1" ht="47.25" customHeight="1">
      <c r="A5" s="41" t="s">
        <v>24</v>
      </c>
      <c r="B5" s="41" t="s">
        <v>1</v>
      </c>
      <c r="C5" s="41" t="s">
        <v>4</v>
      </c>
      <c r="D5" s="41" t="s">
        <v>6</v>
      </c>
      <c r="E5" s="41" t="s">
        <v>58</v>
      </c>
      <c r="F5" s="41" t="s">
        <v>9</v>
      </c>
      <c r="G5" s="41" t="s">
        <v>7</v>
      </c>
      <c r="H5" s="41" t="s">
        <v>2</v>
      </c>
      <c r="I5" s="41" t="s">
        <v>8</v>
      </c>
      <c r="J5" s="41" t="s">
        <v>54</v>
      </c>
      <c r="K5" s="41" t="s">
        <v>3</v>
      </c>
    </row>
    <row r="6" spans="1:11" s="13" customFormat="1" ht="90" customHeight="1">
      <c r="A6" s="176"/>
      <c r="B6" s="177"/>
      <c r="C6" s="178"/>
      <c r="D6" s="177"/>
      <c r="E6" s="179"/>
      <c r="F6" s="180"/>
      <c r="G6" s="181"/>
      <c r="H6" s="181"/>
      <c r="I6" s="182"/>
      <c r="J6" s="183"/>
      <c r="K6" s="49"/>
    </row>
    <row r="7" spans="1:11" s="29" customFormat="1" ht="61.5" customHeight="1" hidden="1">
      <c r="A7" s="184"/>
      <c r="B7" s="71"/>
      <c r="C7" s="185"/>
      <c r="D7" s="184"/>
      <c r="E7" s="184"/>
      <c r="F7" s="184"/>
      <c r="G7" s="71"/>
      <c r="H7" s="185"/>
      <c r="I7" s="185"/>
      <c r="J7" s="186"/>
      <c r="K7" s="184"/>
    </row>
    <row r="8" spans="1:11" s="29" customFormat="1" ht="61.5" customHeight="1" hidden="1">
      <c r="A8" s="184"/>
      <c r="B8" s="71"/>
      <c r="C8" s="185"/>
      <c r="D8" s="184"/>
      <c r="E8" s="184"/>
      <c r="F8" s="184"/>
      <c r="G8" s="71"/>
      <c r="H8" s="185"/>
      <c r="I8" s="185"/>
      <c r="J8" s="186"/>
      <c r="K8" s="184"/>
    </row>
    <row r="9" spans="1:11" s="29" customFormat="1" ht="61.5" customHeight="1" hidden="1">
      <c r="A9" s="184"/>
      <c r="B9" s="71"/>
      <c r="C9" s="185"/>
      <c r="D9" s="184"/>
      <c r="E9" s="184"/>
      <c r="F9" s="184"/>
      <c r="G9" s="71"/>
      <c r="H9" s="185"/>
      <c r="I9" s="185"/>
      <c r="J9" s="186"/>
      <c r="K9" s="184"/>
    </row>
    <row r="10" spans="1:11" s="29" customFormat="1" ht="61.5" customHeight="1" hidden="1">
      <c r="A10" s="184"/>
      <c r="B10" s="71"/>
      <c r="C10" s="185"/>
      <c r="D10" s="184"/>
      <c r="E10" s="184"/>
      <c r="F10" s="184"/>
      <c r="G10" s="71"/>
      <c r="H10" s="185"/>
      <c r="I10" s="185"/>
      <c r="J10" s="186"/>
      <c r="K10" s="184"/>
    </row>
    <row r="11" ht="9.75" customHeight="1"/>
    <row r="12" spans="1:11" ht="13.5">
      <c r="A12" s="251" t="s">
        <v>12</v>
      </c>
      <c r="B12" s="251"/>
      <c r="C12" s="251"/>
      <c r="D12" s="251"/>
      <c r="E12" s="251"/>
      <c r="F12" s="251"/>
      <c r="G12" s="251"/>
      <c r="H12" s="251"/>
      <c r="I12" s="251"/>
      <c r="J12" s="251"/>
      <c r="K12" s="251"/>
    </row>
    <row r="13" spans="1:11" ht="13.5">
      <c r="A13" s="14" t="s">
        <v>11</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2019-06-03T00:13:28Z</cp:lastPrinted>
  <dcterms:created xsi:type="dcterms:W3CDTF">2005-02-04T02:27:22Z</dcterms:created>
  <dcterms:modified xsi:type="dcterms:W3CDTF">2019-07-09T07:35:53Z</dcterms:modified>
  <cp:category/>
  <cp:version/>
  <cp:contentType/>
  <cp:contentStatus/>
</cp:coreProperties>
</file>