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6300" windowHeight="12330" tabRatio="331" activeTab="0"/>
  </bookViews>
  <sheets>
    <sheet name="推移表" sheetId="1" r:id="rId1"/>
  </sheets>
  <definedNames/>
  <calcPr fullCalcOnLoad="1"/>
</workbook>
</file>

<file path=xl/sharedStrings.xml><?xml version="1.0" encoding="utf-8"?>
<sst xmlns="http://schemas.openxmlformats.org/spreadsheetml/2006/main" count="223" uniqueCount="33">
  <si>
    <t>取卸量</t>
  </si>
  <si>
    <t>総取扱量</t>
  </si>
  <si>
    <t>積込量</t>
  </si>
  <si>
    <t>平成20年</t>
  </si>
  <si>
    <t>平成21年</t>
  </si>
  <si>
    <t>平成22年</t>
  </si>
  <si>
    <t>7月</t>
  </si>
  <si>
    <t>8月</t>
  </si>
  <si>
    <t>9月</t>
  </si>
  <si>
    <t>10月</t>
  </si>
  <si>
    <t>11月</t>
  </si>
  <si>
    <t>平成23年</t>
  </si>
  <si>
    <t>6月</t>
  </si>
  <si>
    <t>1月</t>
  </si>
  <si>
    <t>2月</t>
  </si>
  <si>
    <t>3月</t>
  </si>
  <si>
    <t>4月</t>
  </si>
  <si>
    <t>5月</t>
  </si>
  <si>
    <t>12月</t>
  </si>
  <si>
    <t>平成24年</t>
  </si>
  <si>
    <t>前年比</t>
  </si>
  <si>
    <t>（単位：トン）</t>
  </si>
  <si>
    <t>輸出</t>
  </si>
  <si>
    <t>通過</t>
  </si>
  <si>
    <t>輸入</t>
  </si>
  <si>
    <t>平成25年</t>
  </si>
  <si>
    <t>年 月</t>
  </si>
  <si>
    <t>【推移表】</t>
  </si>
  <si>
    <t>平成26年</t>
  </si>
  <si>
    <t>-</t>
  </si>
  <si>
    <t>平成27年</t>
  </si>
  <si>
    <t>平成28年</t>
  </si>
  <si>
    <t>平成29年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</si>
</sst>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#.0&quot;倍&quot;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  <font>
      <sz val="9"/>
      <color theme="1"/>
      <name val="Calibri"/>
      <family val="3"/>
    </font>
    <font>
      <u val="single"/>
      <sz val="11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A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10" xfId="49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44" fillId="33" borderId="11" xfId="0" applyFont="1" applyFill="1" applyBorder="1" applyAlignment="1">
      <alignment vertical="center"/>
    </xf>
    <xf numFmtId="0" fontId="44" fillId="0" borderId="12" xfId="0" applyFont="1" applyFill="1" applyBorder="1" applyAlignment="1">
      <alignment horizontal="center" vertical="center" shrinkToFit="1"/>
    </xf>
    <xf numFmtId="38" fontId="45" fillId="0" borderId="10" xfId="49" applyFont="1" applyBorder="1" applyAlignment="1">
      <alignment vertical="center"/>
    </xf>
    <xf numFmtId="55" fontId="0" fillId="0" borderId="10" xfId="0" applyNumberFormat="1" applyFont="1" applyBorder="1" applyAlignment="1">
      <alignment horizontal="center" vertical="center" shrinkToFit="1"/>
    </xf>
    <xf numFmtId="176" fontId="44" fillId="0" borderId="10" xfId="42" applyNumberFormat="1" applyFont="1" applyFill="1" applyBorder="1" applyAlignment="1">
      <alignment vertical="center" shrinkToFit="1"/>
    </xf>
    <xf numFmtId="55" fontId="0" fillId="0" borderId="13" xfId="0" applyNumberFormat="1" applyFont="1" applyBorder="1" applyAlignment="1">
      <alignment horizontal="center" vertical="center" shrinkToFit="1"/>
    </xf>
    <xf numFmtId="38" fontId="0" fillId="0" borderId="13" xfId="49" applyFont="1" applyFill="1" applyBorder="1" applyAlignment="1">
      <alignment horizontal="right" vertical="center"/>
    </xf>
    <xf numFmtId="38" fontId="45" fillId="0" borderId="13" xfId="49" applyFont="1" applyBorder="1" applyAlignment="1">
      <alignment vertical="center"/>
    </xf>
    <xf numFmtId="0" fontId="44" fillId="15" borderId="11" xfId="0" applyFont="1" applyFill="1" applyBorder="1" applyAlignment="1">
      <alignment vertical="center"/>
    </xf>
    <xf numFmtId="0" fontId="44" fillId="15" borderId="14" xfId="0" applyFont="1" applyFill="1" applyBorder="1" applyAlignment="1">
      <alignment vertical="center"/>
    </xf>
    <xf numFmtId="0" fontId="46" fillId="0" borderId="0" xfId="0" applyFont="1" applyBorder="1" applyAlignment="1">
      <alignment horizontal="right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38" fontId="0" fillId="34" borderId="13" xfId="49" applyFont="1" applyFill="1" applyBorder="1" applyAlignment="1">
      <alignment horizontal="righ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vertical="center"/>
    </xf>
    <xf numFmtId="38" fontId="0" fillId="34" borderId="10" xfId="49" applyFont="1" applyFill="1" applyBorder="1" applyAlignment="1">
      <alignment horizontal="right" vertical="center"/>
    </xf>
    <xf numFmtId="0" fontId="0" fillId="34" borderId="17" xfId="0" applyFont="1" applyFill="1" applyBorder="1" applyAlignment="1">
      <alignment vertical="center"/>
    </xf>
    <xf numFmtId="38" fontId="0" fillId="34" borderId="15" xfId="49" applyFont="1" applyFill="1" applyBorder="1" applyAlignment="1">
      <alignment horizontal="right" vertical="center"/>
    </xf>
    <xf numFmtId="0" fontId="0" fillId="34" borderId="18" xfId="0" applyFont="1" applyFill="1" applyBorder="1" applyAlignment="1">
      <alignment horizontal="left" vertical="center"/>
    </xf>
    <xf numFmtId="177" fontId="44" fillId="34" borderId="10" xfId="42" applyNumberFormat="1" applyFont="1" applyFill="1" applyBorder="1" applyAlignment="1">
      <alignment vertical="center" shrinkToFit="1"/>
    </xf>
    <xf numFmtId="176" fontId="44" fillId="34" borderId="10" xfId="42" applyNumberFormat="1" applyFont="1" applyFill="1" applyBorder="1" applyAlignment="1">
      <alignment vertical="center" shrinkToFit="1"/>
    </xf>
    <xf numFmtId="0" fontId="44" fillId="15" borderId="18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38" fontId="0" fillId="15" borderId="10" xfId="49" applyFont="1" applyFill="1" applyBorder="1" applyAlignment="1">
      <alignment horizontal="right" vertical="center"/>
    </xf>
    <xf numFmtId="38" fontId="0" fillId="33" borderId="19" xfId="49" applyFont="1" applyFill="1" applyBorder="1" applyAlignment="1">
      <alignment horizontal="right" vertical="center"/>
    </xf>
    <xf numFmtId="38" fontId="0" fillId="33" borderId="15" xfId="49" applyFont="1" applyFill="1" applyBorder="1" applyAlignment="1">
      <alignment horizontal="right" vertical="center"/>
    </xf>
    <xf numFmtId="0" fontId="44" fillId="35" borderId="14" xfId="0" applyFont="1" applyFill="1" applyBorder="1" applyAlignment="1">
      <alignment vertical="center"/>
    </xf>
    <xf numFmtId="0" fontId="44" fillId="35" borderId="18" xfId="0" applyFont="1" applyFill="1" applyBorder="1" applyAlignment="1">
      <alignment vertical="center"/>
    </xf>
    <xf numFmtId="0" fontId="44" fillId="35" borderId="11" xfId="0" applyFont="1" applyFill="1" applyBorder="1" applyAlignment="1">
      <alignment vertical="center"/>
    </xf>
    <xf numFmtId="38" fontId="0" fillId="35" borderId="10" xfId="49" applyFont="1" applyFill="1" applyBorder="1" applyAlignment="1">
      <alignment horizontal="right" vertical="center"/>
    </xf>
    <xf numFmtId="55" fontId="0" fillId="0" borderId="10" xfId="0" applyNumberFormat="1" applyFont="1" applyFill="1" applyBorder="1" applyAlignment="1">
      <alignment horizontal="center" vertical="center" shrinkToFit="1"/>
    </xf>
    <xf numFmtId="38" fontId="0" fillId="0" borderId="13" xfId="49" applyFont="1" applyFill="1" applyBorder="1" applyAlignment="1">
      <alignment horizontal="center" vertical="center"/>
    </xf>
    <xf numFmtId="38" fontId="0" fillId="36" borderId="13" xfId="49" applyFont="1" applyFill="1" applyBorder="1" applyAlignment="1">
      <alignment horizontal="right" vertical="center"/>
    </xf>
    <xf numFmtId="38" fontId="0" fillId="36" borderId="13" xfId="49" applyFont="1" applyFill="1" applyBorder="1" applyAlignment="1">
      <alignment horizontal="center" vertical="center"/>
    </xf>
    <xf numFmtId="176" fontId="44" fillId="36" borderId="10" xfId="42" applyNumberFormat="1" applyFont="1" applyFill="1" applyBorder="1" applyAlignment="1">
      <alignment horizontal="right" vertical="center"/>
    </xf>
    <xf numFmtId="38" fontId="45" fillId="0" borderId="10" xfId="49" applyFont="1" applyFill="1" applyBorder="1" applyAlignment="1">
      <alignment vertical="center"/>
    </xf>
    <xf numFmtId="177" fontId="44" fillId="0" borderId="10" xfId="42" applyNumberFormat="1" applyFont="1" applyFill="1" applyBorder="1" applyAlignment="1">
      <alignment vertical="center"/>
    </xf>
    <xf numFmtId="177" fontId="44" fillId="36" borderId="10" xfId="42" applyNumberFormat="1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47" fillId="34" borderId="17" xfId="0" applyFont="1" applyFill="1" applyBorder="1" applyAlignment="1">
      <alignment vertical="center"/>
    </xf>
    <xf numFmtId="38" fontId="0" fillId="0" borderId="0" xfId="0" applyNumberFormat="1" applyFont="1" applyAlignment="1">
      <alignment vertical="center"/>
    </xf>
    <xf numFmtId="176" fontId="44" fillId="0" borderId="0" xfId="42" applyNumberFormat="1" applyFont="1" applyFill="1" applyBorder="1" applyAlignment="1">
      <alignment vertical="center" shrinkToFit="1"/>
    </xf>
    <xf numFmtId="38" fontId="0" fillId="0" borderId="0" xfId="49" applyFont="1" applyFill="1" applyBorder="1" applyAlignment="1">
      <alignment horizontal="right" vertical="center"/>
    </xf>
    <xf numFmtId="38" fontId="45" fillId="0" borderId="0" xfId="49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55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15" borderId="16" xfId="0" applyFont="1" applyFill="1" applyBorder="1" applyAlignment="1">
      <alignment horizontal="center" vertical="center"/>
    </xf>
    <xf numFmtId="0" fontId="44" fillId="15" borderId="14" xfId="0" applyFont="1" applyFill="1" applyBorder="1" applyAlignment="1">
      <alignment horizontal="center" vertical="center"/>
    </xf>
    <xf numFmtId="0" fontId="44" fillId="15" borderId="20" xfId="0" applyFont="1" applyFill="1" applyBorder="1" applyAlignment="1">
      <alignment horizontal="center" vertical="center"/>
    </xf>
    <xf numFmtId="0" fontId="44" fillId="15" borderId="0" xfId="0" applyFont="1" applyFill="1" applyBorder="1" applyAlignment="1">
      <alignment horizontal="center" vertical="center"/>
    </xf>
    <xf numFmtId="0" fontId="44" fillId="35" borderId="16" xfId="0" applyFont="1" applyFill="1" applyBorder="1" applyAlignment="1">
      <alignment horizontal="center" vertical="center"/>
    </xf>
    <xf numFmtId="0" fontId="44" fillId="35" borderId="14" xfId="0" applyFont="1" applyFill="1" applyBorder="1" applyAlignment="1">
      <alignment horizontal="center" vertical="center"/>
    </xf>
    <xf numFmtId="0" fontId="44" fillId="35" borderId="20" xfId="0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123</xdr:row>
      <xdr:rowOff>9525</xdr:rowOff>
    </xdr:from>
    <xdr:to>
      <xdr:col>11</xdr:col>
      <xdr:colOff>257175</xdr:colOff>
      <xdr:row>124</xdr:row>
      <xdr:rowOff>171450</xdr:rowOff>
    </xdr:to>
    <xdr:sp>
      <xdr:nvSpPr>
        <xdr:cNvPr id="1" name="テキスト ボックス 11"/>
        <xdr:cNvSpPr txBox="1">
          <a:spLocks noChangeArrowheads="1"/>
        </xdr:cNvSpPr>
      </xdr:nvSpPr>
      <xdr:spPr>
        <a:xfrm>
          <a:off x="819150" y="4924425"/>
          <a:ext cx="4695825" cy="3429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１．本資料を引用する場合は、沖縄地区税関那覇空港税関支署の資料による旨を注記して下さい。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２．本資料への問い合わせは、那覇空港税関支署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総務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課（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TEL098-857-2672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）まで。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26"/>
  <sheetViews>
    <sheetView showGridLines="0"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N135" sqref="N135"/>
    </sheetView>
  </sheetViews>
  <sheetFormatPr defaultColWidth="9.140625" defaultRowHeight="14.25" customHeight="1"/>
  <cols>
    <col min="1" max="1" width="4.57421875" style="1" customWidth="1"/>
    <col min="2" max="2" width="2.57421875" style="1" customWidth="1"/>
    <col min="3" max="3" width="6.00390625" style="1" customWidth="1"/>
    <col min="4" max="7" width="8.57421875" style="1" customWidth="1"/>
    <col min="8" max="9" width="7.140625" style="1" customWidth="1"/>
    <col min="10" max="11" width="8.57421875" style="1" customWidth="1"/>
    <col min="12" max="13" width="7.140625" style="1" customWidth="1"/>
    <col min="14" max="16384" width="9.00390625" style="1" customWidth="1"/>
  </cols>
  <sheetData>
    <row r="1" spans="2:13" ht="14.25" customHeight="1">
      <c r="B1" s="2" t="s">
        <v>27</v>
      </c>
      <c r="C1" s="4"/>
      <c r="D1" s="2"/>
      <c r="E1" s="2"/>
      <c r="F1" s="2"/>
      <c r="G1" s="2"/>
      <c r="H1" s="2"/>
      <c r="I1" s="2"/>
      <c r="J1" s="2"/>
      <c r="K1" s="2"/>
      <c r="L1" s="2"/>
      <c r="M1" s="15" t="s">
        <v>21</v>
      </c>
    </row>
    <row r="2" spans="2:13" ht="9" customHeight="1">
      <c r="B2" s="54" t="s">
        <v>26</v>
      </c>
      <c r="C2" s="55"/>
      <c r="D2" s="60" t="s">
        <v>1</v>
      </c>
      <c r="E2" s="61"/>
      <c r="F2" s="64" t="s">
        <v>2</v>
      </c>
      <c r="G2" s="65"/>
      <c r="H2" s="14"/>
      <c r="I2" s="27"/>
      <c r="J2" s="68" t="s">
        <v>0</v>
      </c>
      <c r="K2" s="69"/>
      <c r="L2" s="32"/>
      <c r="M2" s="33"/>
    </row>
    <row r="3" spans="2:13" ht="7.5" customHeight="1">
      <c r="B3" s="56"/>
      <c r="C3" s="57"/>
      <c r="D3" s="62"/>
      <c r="E3" s="63"/>
      <c r="F3" s="66"/>
      <c r="G3" s="67"/>
      <c r="H3" s="53" t="s">
        <v>22</v>
      </c>
      <c r="I3" s="53" t="s">
        <v>23</v>
      </c>
      <c r="J3" s="70"/>
      <c r="K3" s="71"/>
      <c r="L3" s="53" t="s">
        <v>24</v>
      </c>
      <c r="M3" s="53" t="s">
        <v>23</v>
      </c>
    </row>
    <row r="4" spans="2:13" ht="15" customHeight="1">
      <c r="B4" s="58"/>
      <c r="C4" s="59"/>
      <c r="D4" s="5"/>
      <c r="E4" s="6" t="s">
        <v>20</v>
      </c>
      <c r="F4" s="13"/>
      <c r="G4" s="6" t="s">
        <v>20</v>
      </c>
      <c r="H4" s="53"/>
      <c r="I4" s="53"/>
      <c r="J4" s="34"/>
      <c r="K4" s="6" t="s">
        <v>20</v>
      </c>
      <c r="L4" s="53"/>
      <c r="M4" s="53"/>
    </row>
    <row r="5" spans="2:13" ht="13.5" customHeight="1">
      <c r="B5" s="16" t="s">
        <v>3</v>
      </c>
      <c r="C5" s="17"/>
      <c r="D5" s="18">
        <v>935</v>
      </c>
      <c r="E5" s="40">
        <v>1.0834298957126303</v>
      </c>
      <c r="F5" s="18">
        <v>18</v>
      </c>
      <c r="G5" s="40">
        <v>0.75</v>
      </c>
      <c r="H5" s="39" t="s">
        <v>29</v>
      </c>
      <c r="I5" s="39" t="s">
        <v>29</v>
      </c>
      <c r="J5" s="38">
        <v>917</v>
      </c>
      <c r="K5" s="40">
        <v>1.0929678188319427</v>
      </c>
      <c r="L5" s="39" t="s">
        <v>29</v>
      </c>
      <c r="M5" s="39" t="s">
        <v>29</v>
      </c>
    </row>
    <row r="6" spans="2:13" ht="14.25" customHeight="1">
      <c r="B6" s="19" t="s">
        <v>4</v>
      </c>
      <c r="C6" s="17"/>
      <c r="D6" s="23">
        <f>SUM(D7:D18)</f>
        <v>21584</v>
      </c>
      <c r="E6" s="43">
        <f>D6/D5</f>
        <v>23.084491978609627</v>
      </c>
      <c r="F6" s="23">
        <f>SUM(F7:F18)</f>
        <v>10220</v>
      </c>
      <c r="G6" s="43">
        <f>F6/F5</f>
        <v>567.7777777777778</v>
      </c>
      <c r="H6" s="39" t="s">
        <v>29</v>
      </c>
      <c r="I6" s="39" t="s">
        <v>29</v>
      </c>
      <c r="J6" s="23">
        <f>SUM(J7:J18)</f>
        <v>11364</v>
      </c>
      <c r="K6" s="43">
        <f>J6/J5</f>
        <v>12.39258451472192</v>
      </c>
      <c r="L6" s="39" t="s">
        <v>29</v>
      </c>
      <c r="M6" s="39" t="s">
        <v>29</v>
      </c>
    </row>
    <row r="7" spans="2:13" ht="14.25" customHeight="1" hidden="1">
      <c r="B7" s="20"/>
      <c r="C7" s="36" t="s">
        <v>13</v>
      </c>
      <c r="D7" s="30">
        <v>51</v>
      </c>
      <c r="E7" s="37" t="s">
        <v>29</v>
      </c>
      <c r="F7" s="29">
        <v>1</v>
      </c>
      <c r="G7" s="37" t="s">
        <v>29</v>
      </c>
      <c r="H7" s="37" t="s">
        <v>29</v>
      </c>
      <c r="I7" s="37" t="s">
        <v>29</v>
      </c>
      <c r="J7" s="35">
        <v>50</v>
      </c>
      <c r="K7" s="37" t="s">
        <v>29</v>
      </c>
      <c r="L7" s="37" t="s">
        <v>29</v>
      </c>
      <c r="M7" s="37" t="s">
        <v>29</v>
      </c>
    </row>
    <row r="8" spans="2:13" ht="14.25" customHeight="1" hidden="1">
      <c r="B8" s="22"/>
      <c r="C8" s="36" t="s">
        <v>14</v>
      </c>
      <c r="D8" s="31">
        <v>46</v>
      </c>
      <c r="E8" s="37" t="s">
        <v>29</v>
      </c>
      <c r="F8" s="29">
        <v>1</v>
      </c>
      <c r="G8" s="37" t="s">
        <v>29</v>
      </c>
      <c r="H8" s="37" t="s">
        <v>29</v>
      </c>
      <c r="I8" s="37" t="s">
        <v>29</v>
      </c>
      <c r="J8" s="35">
        <v>45</v>
      </c>
      <c r="K8" s="37" t="s">
        <v>29</v>
      </c>
      <c r="L8" s="37" t="s">
        <v>29</v>
      </c>
      <c r="M8" s="37" t="s">
        <v>29</v>
      </c>
    </row>
    <row r="9" spans="2:13" ht="14.25" customHeight="1" hidden="1">
      <c r="B9" s="22"/>
      <c r="C9" s="36" t="s">
        <v>15</v>
      </c>
      <c r="D9" s="31">
        <v>89</v>
      </c>
      <c r="E9" s="37" t="s">
        <v>29</v>
      </c>
      <c r="F9" s="29">
        <v>1</v>
      </c>
      <c r="G9" s="37" t="s">
        <v>29</v>
      </c>
      <c r="H9" s="37" t="s">
        <v>29</v>
      </c>
      <c r="I9" s="37" t="s">
        <v>29</v>
      </c>
      <c r="J9" s="35">
        <v>88</v>
      </c>
      <c r="K9" s="37" t="s">
        <v>29</v>
      </c>
      <c r="L9" s="37" t="s">
        <v>29</v>
      </c>
      <c r="M9" s="37" t="s">
        <v>29</v>
      </c>
    </row>
    <row r="10" spans="2:13" ht="14.25" customHeight="1" hidden="1">
      <c r="B10" s="22"/>
      <c r="C10" s="36" t="s">
        <v>16</v>
      </c>
      <c r="D10" s="31">
        <v>97</v>
      </c>
      <c r="E10" s="37" t="s">
        <v>29</v>
      </c>
      <c r="F10" s="29">
        <v>2</v>
      </c>
      <c r="G10" s="37" t="s">
        <v>29</v>
      </c>
      <c r="H10" s="37" t="s">
        <v>29</v>
      </c>
      <c r="I10" s="37" t="s">
        <v>29</v>
      </c>
      <c r="J10" s="35">
        <v>95</v>
      </c>
      <c r="K10" s="37" t="s">
        <v>29</v>
      </c>
      <c r="L10" s="37" t="s">
        <v>29</v>
      </c>
      <c r="M10" s="37" t="s">
        <v>29</v>
      </c>
    </row>
    <row r="11" spans="2:13" ht="14.25" customHeight="1" hidden="1">
      <c r="B11" s="22"/>
      <c r="C11" s="36" t="s">
        <v>17</v>
      </c>
      <c r="D11" s="31">
        <v>66</v>
      </c>
      <c r="E11" s="37" t="s">
        <v>29</v>
      </c>
      <c r="F11" s="29">
        <v>2</v>
      </c>
      <c r="G11" s="37" t="s">
        <v>29</v>
      </c>
      <c r="H11" s="37" t="s">
        <v>29</v>
      </c>
      <c r="I11" s="37" t="s">
        <v>29</v>
      </c>
      <c r="J11" s="35">
        <v>64</v>
      </c>
      <c r="K11" s="37" t="s">
        <v>29</v>
      </c>
      <c r="L11" s="37" t="s">
        <v>29</v>
      </c>
      <c r="M11" s="37" t="s">
        <v>29</v>
      </c>
    </row>
    <row r="12" spans="2:13" ht="14.25" customHeight="1" hidden="1">
      <c r="B12" s="22"/>
      <c r="C12" s="36" t="s">
        <v>12</v>
      </c>
      <c r="D12" s="31">
        <v>64</v>
      </c>
      <c r="E12" s="37" t="s">
        <v>29</v>
      </c>
      <c r="F12" s="29">
        <v>3</v>
      </c>
      <c r="G12" s="37" t="s">
        <v>29</v>
      </c>
      <c r="H12" s="37" t="s">
        <v>29</v>
      </c>
      <c r="I12" s="37" t="s">
        <v>29</v>
      </c>
      <c r="J12" s="35">
        <v>61</v>
      </c>
      <c r="K12" s="37" t="s">
        <v>29</v>
      </c>
      <c r="L12" s="37" t="s">
        <v>29</v>
      </c>
      <c r="M12" s="37" t="s">
        <v>29</v>
      </c>
    </row>
    <row r="13" spans="2:13" ht="14.25" customHeight="1" hidden="1">
      <c r="B13" s="22"/>
      <c r="C13" s="36" t="s">
        <v>6</v>
      </c>
      <c r="D13" s="31">
        <v>105</v>
      </c>
      <c r="E13" s="37" t="s">
        <v>29</v>
      </c>
      <c r="F13" s="29">
        <v>2</v>
      </c>
      <c r="G13" s="37" t="s">
        <v>29</v>
      </c>
      <c r="H13" s="37" t="s">
        <v>29</v>
      </c>
      <c r="I13" s="37" t="s">
        <v>29</v>
      </c>
      <c r="J13" s="35">
        <v>103</v>
      </c>
      <c r="K13" s="37" t="s">
        <v>29</v>
      </c>
      <c r="L13" s="37" t="s">
        <v>29</v>
      </c>
      <c r="M13" s="37" t="s">
        <v>29</v>
      </c>
    </row>
    <row r="14" spans="2:13" ht="14.25" customHeight="1" hidden="1">
      <c r="B14" s="22"/>
      <c r="C14" s="36" t="s">
        <v>7</v>
      </c>
      <c r="D14" s="31">
        <v>79</v>
      </c>
      <c r="E14" s="37" t="s">
        <v>29</v>
      </c>
      <c r="F14" s="29">
        <v>2</v>
      </c>
      <c r="G14" s="37" t="s">
        <v>29</v>
      </c>
      <c r="H14" s="37" t="s">
        <v>29</v>
      </c>
      <c r="I14" s="37" t="s">
        <v>29</v>
      </c>
      <c r="J14" s="35">
        <v>77</v>
      </c>
      <c r="K14" s="37" t="s">
        <v>29</v>
      </c>
      <c r="L14" s="37" t="s">
        <v>29</v>
      </c>
      <c r="M14" s="37" t="s">
        <v>29</v>
      </c>
    </row>
    <row r="15" spans="2:13" ht="14.25" customHeight="1" hidden="1">
      <c r="B15" s="22"/>
      <c r="C15" s="36" t="s">
        <v>8</v>
      </c>
      <c r="D15" s="31">
        <v>71</v>
      </c>
      <c r="E15" s="37" t="s">
        <v>29</v>
      </c>
      <c r="F15" s="29">
        <v>1</v>
      </c>
      <c r="G15" s="37" t="s">
        <v>29</v>
      </c>
      <c r="H15" s="37" t="s">
        <v>29</v>
      </c>
      <c r="I15" s="37" t="s">
        <v>29</v>
      </c>
      <c r="J15" s="35">
        <v>70</v>
      </c>
      <c r="K15" s="37" t="s">
        <v>29</v>
      </c>
      <c r="L15" s="37" t="s">
        <v>29</v>
      </c>
      <c r="M15" s="37" t="s">
        <v>29</v>
      </c>
    </row>
    <row r="16" spans="2:13" ht="14.25" customHeight="1" hidden="1">
      <c r="B16" s="22"/>
      <c r="C16" s="36" t="s">
        <v>9</v>
      </c>
      <c r="D16" s="31">
        <v>2211</v>
      </c>
      <c r="E16" s="37" t="s">
        <v>29</v>
      </c>
      <c r="F16" s="29">
        <v>1059</v>
      </c>
      <c r="G16" s="37" t="s">
        <v>29</v>
      </c>
      <c r="H16" s="37" t="s">
        <v>29</v>
      </c>
      <c r="I16" s="37" t="s">
        <v>29</v>
      </c>
      <c r="J16" s="35">
        <v>1152</v>
      </c>
      <c r="K16" s="37" t="s">
        <v>29</v>
      </c>
      <c r="L16" s="37" t="s">
        <v>29</v>
      </c>
      <c r="M16" s="37" t="s">
        <v>29</v>
      </c>
    </row>
    <row r="17" spans="2:13" ht="14.25" customHeight="1" hidden="1">
      <c r="B17" s="22"/>
      <c r="C17" s="36" t="s">
        <v>10</v>
      </c>
      <c r="D17" s="31">
        <v>9083</v>
      </c>
      <c r="E17" s="37" t="s">
        <v>29</v>
      </c>
      <c r="F17" s="29">
        <v>4465</v>
      </c>
      <c r="G17" s="37" t="s">
        <v>29</v>
      </c>
      <c r="H17" s="37" t="s">
        <v>29</v>
      </c>
      <c r="I17" s="37" t="s">
        <v>29</v>
      </c>
      <c r="J17" s="35">
        <v>4618</v>
      </c>
      <c r="K17" s="37" t="s">
        <v>29</v>
      </c>
      <c r="L17" s="37" t="s">
        <v>29</v>
      </c>
      <c r="M17" s="37" t="s">
        <v>29</v>
      </c>
    </row>
    <row r="18" spans="2:13" ht="14.25" customHeight="1" hidden="1">
      <c r="B18" s="22"/>
      <c r="C18" s="36" t="s">
        <v>18</v>
      </c>
      <c r="D18" s="31">
        <v>9622</v>
      </c>
      <c r="E18" s="37" t="s">
        <v>29</v>
      </c>
      <c r="F18" s="29">
        <v>4681</v>
      </c>
      <c r="G18" s="37" t="s">
        <v>29</v>
      </c>
      <c r="H18" s="37" t="s">
        <v>29</v>
      </c>
      <c r="I18" s="37" t="s">
        <v>29</v>
      </c>
      <c r="J18" s="35">
        <v>4941</v>
      </c>
      <c r="K18" s="37" t="s">
        <v>29</v>
      </c>
      <c r="L18" s="37" t="s">
        <v>29</v>
      </c>
      <c r="M18" s="37" t="s">
        <v>29</v>
      </c>
    </row>
    <row r="19" spans="2:13" ht="14.25" customHeight="1">
      <c r="B19" s="19" t="s">
        <v>5</v>
      </c>
      <c r="C19" s="24"/>
      <c r="D19" s="23">
        <f>SUM(D20:D31)</f>
        <v>148164</v>
      </c>
      <c r="E19" s="25">
        <f>D19/D6</f>
        <v>6.864529280948851</v>
      </c>
      <c r="F19" s="23">
        <f>SUM(F20:F31)</f>
        <v>71349</v>
      </c>
      <c r="G19" s="25">
        <f>F19/F6</f>
        <v>6.981311154598826</v>
      </c>
      <c r="H19" s="21">
        <f>SUM(H20:H31)</f>
        <v>200</v>
      </c>
      <c r="I19" s="21">
        <f>SUM(I20:I31)</f>
        <v>71149</v>
      </c>
      <c r="J19" s="23">
        <f>SUM(J20:J31)</f>
        <v>76815</v>
      </c>
      <c r="K19" s="25">
        <f>J19/J6</f>
        <v>6.759503695881731</v>
      </c>
      <c r="L19" s="21">
        <f>SUM(L20:L31)</f>
        <v>3207</v>
      </c>
      <c r="M19" s="21">
        <f>SUM(M20:M31)</f>
        <v>73608</v>
      </c>
    </row>
    <row r="20" spans="2:13" ht="14.25" customHeight="1" hidden="1">
      <c r="B20" s="20"/>
      <c r="C20" s="36" t="s">
        <v>13</v>
      </c>
      <c r="D20" s="30">
        <f>F20+J20</f>
        <v>9218</v>
      </c>
      <c r="E20" s="42">
        <v>180.7450980392157</v>
      </c>
      <c r="F20" s="29">
        <f aca="true" t="shared" si="0" ref="F20:F31">IF(H20="","",H20+I20)</f>
        <v>4544</v>
      </c>
      <c r="G20" s="42">
        <f>F20/F7</f>
        <v>4544</v>
      </c>
      <c r="H20" s="3">
        <v>6</v>
      </c>
      <c r="I20" s="3">
        <v>4538</v>
      </c>
      <c r="J20" s="35">
        <f aca="true" t="shared" si="1" ref="J20:J31">IF(L20="","",L20+M20)</f>
        <v>4674</v>
      </c>
      <c r="K20" s="42">
        <f>J20/J7</f>
        <v>93.48</v>
      </c>
      <c r="L20" s="3">
        <v>120</v>
      </c>
      <c r="M20" s="41">
        <v>4554</v>
      </c>
    </row>
    <row r="21" spans="2:13" ht="14.25" customHeight="1" hidden="1">
      <c r="B21" s="22"/>
      <c r="C21" s="36" t="s">
        <v>14</v>
      </c>
      <c r="D21" s="30">
        <f aca="true" t="shared" si="2" ref="D21:D31">F21+J21</f>
        <v>7317</v>
      </c>
      <c r="E21" s="42">
        <v>159.06521739130434</v>
      </c>
      <c r="F21" s="29">
        <f t="shared" si="0"/>
        <v>3533</v>
      </c>
      <c r="G21" s="42">
        <f aca="true" t="shared" si="3" ref="G21:G31">F21/F8</f>
        <v>3533</v>
      </c>
      <c r="H21" s="3">
        <v>7</v>
      </c>
      <c r="I21" s="3">
        <v>3526</v>
      </c>
      <c r="J21" s="35">
        <f t="shared" si="1"/>
        <v>3784</v>
      </c>
      <c r="K21" s="42">
        <f aca="true" t="shared" si="4" ref="K21:K31">J21/J8</f>
        <v>84.08888888888889</v>
      </c>
      <c r="L21" s="3">
        <v>117</v>
      </c>
      <c r="M21" s="41">
        <v>3667</v>
      </c>
    </row>
    <row r="22" spans="2:13" ht="14.25" customHeight="1" hidden="1">
      <c r="B22" s="22"/>
      <c r="C22" s="36" t="s">
        <v>15</v>
      </c>
      <c r="D22" s="30">
        <f t="shared" si="2"/>
        <v>12408</v>
      </c>
      <c r="E22" s="42">
        <v>139.41573033707866</v>
      </c>
      <c r="F22" s="29">
        <f t="shared" si="0"/>
        <v>6131</v>
      </c>
      <c r="G22" s="42">
        <f t="shared" si="3"/>
        <v>6131</v>
      </c>
      <c r="H22" s="3">
        <v>14</v>
      </c>
      <c r="I22" s="3">
        <v>6117</v>
      </c>
      <c r="J22" s="35">
        <f t="shared" si="1"/>
        <v>6277</v>
      </c>
      <c r="K22" s="42">
        <f t="shared" si="4"/>
        <v>71.32954545454545</v>
      </c>
      <c r="L22" s="3">
        <v>193</v>
      </c>
      <c r="M22" s="41">
        <v>6084</v>
      </c>
    </row>
    <row r="23" spans="2:13" ht="14.25" customHeight="1" hidden="1">
      <c r="B23" s="22"/>
      <c r="C23" s="36" t="s">
        <v>16</v>
      </c>
      <c r="D23" s="30">
        <f t="shared" si="2"/>
        <v>13597</v>
      </c>
      <c r="E23" s="42">
        <v>140.17525773195877</v>
      </c>
      <c r="F23" s="29">
        <f t="shared" si="0"/>
        <v>6564</v>
      </c>
      <c r="G23" s="42">
        <f t="shared" si="3"/>
        <v>3282</v>
      </c>
      <c r="H23" s="3">
        <v>8</v>
      </c>
      <c r="I23" s="3">
        <v>6556</v>
      </c>
      <c r="J23" s="35">
        <f t="shared" si="1"/>
        <v>7033</v>
      </c>
      <c r="K23" s="42">
        <f t="shared" si="4"/>
        <v>74.03157894736842</v>
      </c>
      <c r="L23" s="3">
        <v>217</v>
      </c>
      <c r="M23" s="41">
        <v>6816</v>
      </c>
    </row>
    <row r="24" spans="2:13" ht="14.25" customHeight="1" hidden="1">
      <c r="B24" s="22"/>
      <c r="C24" s="36" t="s">
        <v>17</v>
      </c>
      <c r="D24" s="30">
        <f t="shared" si="2"/>
        <v>12302</v>
      </c>
      <c r="E24" s="42">
        <v>186.3939393939394</v>
      </c>
      <c r="F24" s="29">
        <f t="shared" si="0"/>
        <v>5921</v>
      </c>
      <c r="G24" s="42">
        <f t="shared" si="3"/>
        <v>2960.5</v>
      </c>
      <c r="H24" s="3">
        <v>8</v>
      </c>
      <c r="I24" s="3">
        <v>5913</v>
      </c>
      <c r="J24" s="35">
        <f t="shared" si="1"/>
        <v>6381</v>
      </c>
      <c r="K24" s="42">
        <f t="shared" si="4"/>
        <v>99.703125</v>
      </c>
      <c r="L24" s="3">
        <v>266</v>
      </c>
      <c r="M24" s="41">
        <v>6115</v>
      </c>
    </row>
    <row r="25" spans="2:13" ht="14.25" customHeight="1" hidden="1">
      <c r="B25" s="22"/>
      <c r="C25" s="36" t="s">
        <v>12</v>
      </c>
      <c r="D25" s="30">
        <f t="shared" si="2"/>
        <v>12990</v>
      </c>
      <c r="E25" s="42">
        <v>202.96875</v>
      </c>
      <c r="F25" s="29">
        <f t="shared" si="0"/>
        <v>6285</v>
      </c>
      <c r="G25" s="42">
        <f t="shared" si="3"/>
        <v>2095</v>
      </c>
      <c r="H25" s="3">
        <v>19</v>
      </c>
      <c r="I25" s="3">
        <v>6266</v>
      </c>
      <c r="J25" s="35">
        <f t="shared" si="1"/>
        <v>6705</v>
      </c>
      <c r="K25" s="42">
        <f t="shared" si="4"/>
        <v>109.91803278688525</v>
      </c>
      <c r="L25" s="3">
        <v>275</v>
      </c>
      <c r="M25" s="41">
        <v>6430</v>
      </c>
    </row>
    <row r="26" spans="2:13" ht="14.25" customHeight="1" hidden="1">
      <c r="B26" s="22"/>
      <c r="C26" s="36" t="s">
        <v>6</v>
      </c>
      <c r="D26" s="30">
        <f t="shared" si="2"/>
        <v>13281</v>
      </c>
      <c r="E26" s="42">
        <v>126.48571428571428</v>
      </c>
      <c r="F26" s="29">
        <f t="shared" si="0"/>
        <v>6436</v>
      </c>
      <c r="G26" s="42">
        <f t="shared" si="3"/>
        <v>3218</v>
      </c>
      <c r="H26" s="3">
        <v>13</v>
      </c>
      <c r="I26" s="3">
        <v>6423</v>
      </c>
      <c r="J26" s="35">
        <f t="shared" si="1"/>
        <v>6845</v>
      </c>
      <c r="K26" s="42">
        <f t="shared" si="4"/>
        <v>66.45631067961165</v>
      </c>
      <c r="L26" s="3">
        <v>291</v>
      </c>
      <c r="M26" s="41">
        <v>6554</v>
      </c>
    </row>
    <row r="27" spans="2:13" ht="14.25" customHeight="1" hidden="1">
      <c r="B27" s="22"/>
      <c r="C27" s="36" t="s">
        <v>7</v>
      </c>
      <c r="D27" s="30">
        <f t="shared" si="2"/>
        <v>11336</v>
      </c>
      <c r="E27" s="42">
        <v>143.49367088607596</v>
      </c>
      <c r="F27" s="29">
        <f t="shared" si="0"/>
        <v>5482</v>
      </c>
      <c r="G27" s="42">
        <f t="shared" si="3"/>
        <v>2741</v>
      </c>
      <c r="H27" s="3">
        <v>13</v>
      </c>
      <c r="I27" s="3">
        <v>5469</v>
      </c>
      <c r="J27" s="35">
        <f t="shared" si="1"/>
        <v>5854</v>
      </c>
      <c r="K27" s="42">
        <f t="shared" si="4"/>
        <v>76.02597402597402</v>
      </c>
      <c r="L27" s="3">
        <v>224</v>
      </c>
      <c r="M27" s="41">
        <v>5630</v>
      </c>
    </row>
    <row r="28" spans="2:13" ht="14.25" customHeight="1" hidden="1">
      <c r="B28" s="22"/>
      <c r="C28" s="36" t="s">
        <v>8</v>
      </c>
      <c r="D28" s="30">
        <f t="shared" si="2"/>
        <v>13777</v>
      </c>
      <c r="E28" s="42">
        <v>194.04225352112675</v>
      </c>
      <c r="F28" s="29">
        <f t="shared" si="0"/>
        <v>6576</v>
      </c>
      <c r="G28" s="42">
        <f t="shared" si="3"/>
        <v>6576</v>
      </c>
      <c r="H28" s="3">
        <v>21</v>
      </c>
      <c r="I28" s="3">
        <v>6555</v>
      </c>
      <c r="J28" s="35">
        <f t="shared" si="1"/>
        <v>7201</v>
      </c>
      <c r="K28" s="42">
        <f t="shared" si="4"/>
        <v>102.87142857142857</v>
      </c>
      <c r="L28" s="3">
        <v>276</v>
      </c>
      <c r="M28" s="41">
        <v>6925</v>
      </c>
    </row>
    <row r="29" spans="2:13" ht="14.25" customHeight="1" hidden="1">
      <c r="B29" s="22"/>
      <c r="C29" s="36" t="s">
        <v>9</v>
      </c>
      <c r="D29" s="30">
        <f t="shared" si="2"/>
        <v>14085</v>
      </c>
      <c r="E29" s="42">
        <v>6.370420624151968</v>
      </c>
      <c r="F29" s="29">
        <f t="shared" si="0"/>
        <v>6637</v>
      </c>
      <c r="G29" s="42">
        <f t="shared" si="3"/>
        <v>6.267233238904627</v>
      </c>
      <c r="H29" s="3">
        <v>22</v>
      </c>
      <c r="I29" s="3">
        <v>6615</v>
      </c>
      <c r="J29" s="35">
        <f t="shared" si="1"/>
        <v>7448</v>
      </c>
      <c r="K29" s="42">
        <f t="shared" si="4"/>
        <v>6.465277777777778</v>
      </c>
      <c r="L29" s="3">
        <v>373</v>
      </c>
      <c r="M29" s="41">
        <v>7075</v>
      </c>
    </row>
    <row r="30" spans="2:13" ht="14.25" customHeight="1" hidden="1">
      <c r="B30" s="22"/>
      <c r="C30" s="36" t="s">
        <v>10</v>
      </c>
      <c r="D30" s="30">
        <f t="shared" si="2"/>
        <v>13448</v>
      </c>
      <c r="E30" s="9">
        <v>1.4805680942419905</v>
      </c>
      <c r="F30" s="29">
        <f t="shared" si="0"/>
        <v>6332</v>
      </c>
      <c r="G30" s="9">
        <f t="shared" si="3"/>
        <v>1.4181410974244122</v>
      </c>
      <c r="H30" s="3">
        <v>31</v>
      </c>
      <c r="I30" s="3">
        <v>6301</v>
      </c>
      <c r="J30" s="35">
        <f t="shared" si="1"/>
        <v>7116</v>
      </c>
      <c r="K30" s="9">
        <f t="shared" si="4"/>
        <v>1.5409268081420529</v>
      </c>
      <c r="L30" s="3">
        <v>442</v>
      </c>
      <c r="M30" s="41">
        <v>6674</v>
      </c>
    </row>
    <row r="31" spans="2:13" ht="14.25" customHeight="1" hidden="1">
      <c r="B31" s="22"/>
      <c r="C31" s="36" t="s">
        <v>18</v>
      </c>
      <c r="D31" s="30">
        <f t="shared" si="2"/>
        <v>14405</v>
      </c>
      <c r="E31" s="9">
        <v>1.49709000207857</v>
      </c>
      <c r="F31" s="29">
        <f t="shared" si="0"/>
        <v>6908</v>
      </c>
      <c r="G31" s="9">
        <f t="shared" si="3"/>
        <v>1.4757530442213203</v>
      </c>
      <c r="H31" s="3">
        <v>38</v>
      </c>
      <c r="I31" s="3">
        <v>6870</v>
      </c>
      <c r="J31" s="35">
        <f t="shared" si="1"/>
        <v>7497</v>
      </c>
      <c r="K31" s="9">
        <f t="shared" si="4"/>
        <v>1.517304189435337</v>
      </c>
      <c r="L31" s="3">
        <v>413</v>
      </c>
      <c r="M31" s="41">
        <v>7084</v>
      </c>
    </row>
    <row r="32" spans="2:13" ht="14.25" customHeight="1">
      <c r="B32" s="19" t="s">
        <v>11</v>
      </c>
      <c r="C32" s="24"/>
      <c r="D32" s="23">
        <f>SUM(D33:D44)</f>
        <v>140831</v>
      </c>
      <c r="E32" s="26">
        <v>0.9505075456926109</v>
      </c>
      <c r="F32" s="23">
        <f>SUM(F33:F44)</f>
        <v>67547</v>
      </c>
      <c r="G32" s="26">
        <v>0.9467126378785967</v>
      </c>
      <c r="H32" s="21">
        <v>405</v>
      </c>
      <c r="I32" s="21">
        <v>67142</v>
      </c>
      <c r="J32" s="23">
        <f>SUM(J33:J44)</f>
        <v>73284</v>
      </c>
      <c r="K32" s="26">
        <v>0.9540324155438391</v>
      </c>
      <c r="L32" s="21">
        <v>4615</v>
      </c>
      <c r="M32" s="21">
        <v>68669</v>
      </c>
    </row>
    <row r="33" spans="2:13" ht="14.25" customHeight="1" hidden="1">
      <c r="B33" s="20"/>
      <c r="C33" s="36" t="s">
        <v>13</v>
      </c>
      <c r="D33" s="30">
        <f>F33+J33</f>
        <v>11531</v>
      </c>
      <c r="E33" s="9">
        <f>D33/D20</f>
        <v>1.2509221089173357</v>
      </c>
      <c r="F33" s="29">
        <f aca="true" t="shared" si="5" ref="F33:F44">IF(H33="","",H33+I33)</f>
        <v>5583</v>
      </c>
      <c r="G33" s="9">
        <f>F33/F20</f>
        <v>1.2286531690140845</v>
      </c>
      <c r="H33" s="3">
        <v>32</v>
      </c>
      <c r="I33" s="3">
        <v>5551</v>
      </c>
      <c r="J33" s="35">
        <f aca="true" t="shared" si="6" ref="J33:J44">IF(L33="","",L33+M33)</f>
        <v>5948</v>
      </c>
      <c r="K33" s="9">
        <f>J33/J20</f>
        <v>1.272571673085152</v>
      </c>
      <c r="L33" s="3">
        <v>346</v>
      </c>
      <c r="M33" s="41">
        <v>5602</v>
      </c>
    </row>
    <row r="34" spans="2:13" ht="14.25" customHeight="1" hidden="1">
      <c r="B34" s="22"/>
      <c r="C34" s="36" t="s">
        <v>14</v>
      </c>
      <c r="D34" s="30">
        <f aca="true" t="shared" si="7" ref="D34:D44">F34+J34</f>
        <v>8986</v>
      </c>
      <c r="E34" s="9">
        <f aca="true" t="shared" si="8" ref="E34:E44">D34/D21</f>
        <v>1.2280989476561432</v>
      </c>
      <c r="F34" s="29">
        <f t="shared" si="5"/>
        <v>4307</v>
      </c>
      <c r="G34" s="9">
        <f aca="true" t="shared" si="9" ref="G34:G44">F34/F21</f>
        <v>1.2190772714407019</v>
      </c>
      <c r="H34" s="3">
        <v>21</v>
      </c>
      <c r="I34" s="3">
        <v>4286</v>
      </c>
      <c r="J34" s="35">
        <f t="shared" si="6"/>
        <v>4679</v>
      </c>
      <c r="K34" s="9">
        <f aca="true" t="shared" si="10" ref="K34:K44">J34/J21</f>
        <v>1.2365221987315012</v>
      </c>
      <c r="L34" s="3">
        <v>260</v>
      </c>
      <c r="M34" s="41">
        <v>4419</v>
      </c>
    </row>
    <row r="35" spans="2:13" ht="14.25" customHeight="1" hidden="1">
      <c r="B35" s="22"/>
      <c r="C35" s="36" t="s">
        <v>15</v>
      </c>
      <c r="D35" s="30">
        <f t="shared" si="7"/>
        <v>13483</v>
      </c>
      <c r="E35" s="9">
        <f t="shared" si="8"/>
        <v>1.0866376531270148</v>
      </c>
      <c r="F35" s="29">
        <f t="shared" si="5"/>
        <v>6436</v>
      </c>
      <c r="G35" s="9">
        <f t="shared" si="9"/>
        <v>1.04974718642962</v>
      </c>
      <c r="H35" s="3">
        <v>33</v>
      </c>
      <c r="I35" s="3">
        <v>6403</v>
      </c>
      <c r="J35" s="35">
        <f t="shared" si="6"/>
        <v>7047</v>
      </c>
      <c r="K35" s="9">
        <f t="shared" si="10"/>
        <v>1.122670065317827</v>
      </c>
      <c r="L35" s="3">
        <v>399</v>
      </c>
      <c r="M35" s="41">
        <v>6648</v>
      </c>
    </row>
    <row r="36" spans="2:13" ht="14.25" customHeight="1" hidden="1">
      <c r="B36" s="22"/>
      <c r="C36" s="36" t="s">
        <v>16</v>
      </c>
      <c r="D36" s="30">
        <f t="shared" si="7"/>
        <v>12062</v>
      </c>
      <c r="E36" s="9">
        <f t="shared" si="8"/>
        <v>0.8871074501728322</v>
      </c>
      <c r="F36" s="29">
        <f t="shared" si="5"/>
        <v>5736</v>
      </c>
      <c r="G36" s="9">
        <f t="shared" si="9"/>
        <v>0.8738574040219378</v>
      </c>
      <c r="H36" s="3">
        <v>26</v>
      </c>
      <c r="I36" s="3">
        <v>5710</v>
      </c>
      <c r="J36" s="35">
        <f t="shared" si="6"/>
        <v>6326</v>
      </c>
      <c r="K36" s="9">
        <f t="shared" si="10"/>
        <v>0.8994739087160529</v>
      </c>
      <c r="L36" s="3">
        <v>408</v>
      </c>
      <c r="M36" s="41">
        <v>5918</v>
      </c>
    </row>
    <row r="37" spans="2:13" ht="14.25" customHeight="1" hidden="1">
      <c r="B37" s="22"/>
      <c r="C37" s="36" t="s">
        <v>17</v>
      </c>
      <c r="D37" s="30">
        <f t="shared" si="7"/>
        <v>8857</v>
      </c>
      <c r="E37" s="9">
        <f t="shared" si="8"/>
        <v>0.7199642334579743</v>
      </c>
      <c r="F37" s="29">
        <f t="shared" si="5"/>
        <v>4258</v>
      </c>
      <c r="G37" s="9">
        <f t="shared" si="9"/>
        <v>0.7191352812024996</v>
      </c>
      <c r="H37" s="3">
        <v>27</v>
      </c>
      <c r="I37" s="3">
        <v>4231</v>
      </c>
      <c r="J37" s="35">
        <f t="shared" si="6"/>
        <v>4599</v>
      </c>
      <c r="K37" s="9">
        <f t="shared" si="10"/>
        <v>0.7207334273624824</v>
      </c>
      <c r="L37" s="3">
        <v>278</v>
      </c>
      <c r="M37" s="41">
        <v>4321</v>
      </c>
    </row>
    <row r="38" spans="2:13" ht="14.25" customHeight="1" hidden="1">
      <c r="B38" s="22"/>
      <c r="C38" s="36" t="s">
        <v>12</v>
      </c>
      <c r="D38" s="30">
        <f t="shared" si="7"/>
        <v>12914</v>
      </c>
      <c r="E38" s="9">
        <f t="shared" si="8"/>
        <v>0.9941493456505004</v>
      </c>
      <c r="F38" s="29">
        <f t="shared" si="5"/>
        <v>6222</v>
      </c>
      <c r="G38" s="9">
        <f t="shared" si="9"/>
        <v>0.9899761336515513</v>
      </c>
      <c r="H38" s="3">
        <v>30</v>
      </c>
      <c r="I38" s="3">
        <v>6192</v>
      </c>
      <c r="J38" s="35">
        <f t="shared" si="6"/>
        <v>6692</v>
      </c>
      <c r="K38" s="9">
        <f t="shared" si="10"/>
        <v>0.9980611483967189</v>
      </c>
      <c r="L38" s="3">
        <v>357</v>
      </c>
      <c r="M38" s="41">
        <v>6335</v>
      </c>
    </row>
    <row r="39" spans="2:13" ht="14.25" customHeight="1" hidden="1">
      <c r="B39" s="22"/>
      <c r="C39" s="36" t="s">
        <v>6</v>
      </c>
      <c r="D39" s="30">
        <f t="shared" si="7"/>
        <v>12383</v>
      </c>
      <c r="E39" s="9">
        <f t="shared" si="8"/>
        <v>0.9323846095926511</v>
      </c>
      <c r="F39" s="29">
        <f t="shared" si="5"/>
        <v>5943</v>
      </c>
      <c r="G39" s="9">
        <f t="shared" si="9"/>
        <v>0.9233996270975762</v>
      </c>
      <c r="H39" s="3">
        <v>31</v>
      </c>
      <c r="I39" s="3">
        <v>5912</v>
      </c>
      <c r="J39" s="35">
        <f t="shared" si="6"/>
        <v>6440</v>
      </c>
      <c r="K39" s="9">
        <f t="shared" si="10"/>
        <v>0.9408327246165084</v>
      </c>
      <c r="L39" s="3">
        <v>426</v>
      </c>
      <c r="M39" s="41">
        <v>6014</v>
      </c>
    </row>
    <row r="40" spans="2:13" ht="14.25" customHeight="1" hidden="1">
      <c r="B40" s="22"/>
      <c r="C40" s="36" t="s">
        <v>7</v>
      </c>
      <c r="D40" s="30">
        <f t="shared" si="7"/>
        <v>8385</v>
      </c>
      <c r="E40" s="9">
        <f t="shared" si="8"/>
        <v>0.7396788990825688</v>
      </c>
      <c r="F40" s="29">
        <f t="shared" si="5"/>
        <v>4025</v>
      </c>
      <c r="G40" s="9">
        <f t="shared" si="9"/>
        <v>0.7342210871944546</v>
      </c>
      <c r="H40" s="3">
        <v>42</v>
      </c>
      <c r="I40" s="3">
        <v>3983</v>
      </c>
      <c r="J40" s="35">
        <f t="shared" si="6"/>
        <v>4360</v>
      </c>
      <c r="K40" s="9">
        <f t="shared" si="10"/>
        <v>0.7447898872565767</v>
      </c>
      <c r="L40" s="3">
        <v>351</v>
      </c>
      <c r="M40" s="41">
        <v>4009</v>
      </c>
    </row>
    <row r="41" spans="2:13" ht="14.25" customHeight="1" hidden="1">
      <c r="B41" s="22"/>
      <c r="C41" s="36" t="s">
        <v>8</v>
      </c>
      <c r="D41" s="30">
        <f t="shared" si="7"/>
        <v>12672</v>
      </c>
      <c r="E41" s="9">
        <f t="shared" si="8"/>
        <v>0.9197938593307686</v>
      </c>
      <c r="F41" s="29">
        <f t="shared" si="5"/>
        <v>6019</v>
      </c>
      <c r="G41" s="9">
        <f t="shared" si="9"/>
        <v>0.9152980535279805</v>
      </c>
      <c r="H41" s="3">
        <v>42</v>
      </c>
      <c r="I41" s="3">
        <v>5977</v>
      </c>
      <c r="J41" s="35">
        <f t="shared" si="6"/>
        <v>6653</v>
      </c>
      <c r="K41" s="9">
        <f t="shared" si="10"/>
        <v>0.9238994584085544</v>
      </c>
      <c r="L41" s="3">
        <v>443</v>
      </c>
      <c r="M41" s="41">
        <v>6210</v>
      </c>
    </row>
    <row r="42" spans="2:13" ht="14.25" customHeight="1" hidden="1">
      <c r="B42" s="22"/>
      <c r="C42" s="36" t="s">
        <v>9</v>
      </c>
      <c r="D42" s="30">
        <f t="shared" si="7"/>
        <v>12546</v>
      </c>
      <c r="E42" s="9">
        <f t="shared" si="8"/>
        <v>0.8907348242811501</v>
      </c>
      <c r="F42" s="29">
        <f t="shared" si="5"/>
        <v>5997</v>
      </c>
      <c r="G42" s="9">
        <f t="shared" si="9"/>
        <v>0.9035708904625583</v>
      </c>
      <c r="H42" s="3">
        <v>43</v>
      </c>
      <c r="I42" s="3">
        <v>5954</v>
      </c>
      <c r="J42" s="35">
        <f t="shared" si="6"/>
        <v>6549</v>
      </c>
      <c r="K42" s="9">
        <f t="shared" si="10"/>
        <v>0.8792964554242749</v>
      </c>
      <c r="L42" s="3">
        <v>467</v>
      </c>
      <c r="M42" s="41">
        <v>6082</v>
      </c>
    </row>
    <row r="43" spans="2:13" ht="14.25" customHeight="1" hidden="1">
      <c r="B43" s="22"/>
      <c r="C43" s="36" t="s">
        <v>10</v>
      </c>
      <c r="D43" s="30">
        <f t="shared" si="7"/>
        <v>13338</v>
      </c>
      <c r="E43" s="9">
        <f t="shared" si="8"/>
        <v>0.9918203450327187</v>
      </c>
      <c r="F43" s="29">
        <f t="shared" si="5"/>
        <v>6400</v>
      </c>
      <c r="G43" s="9">
        <f t="shared" si="9"/>
        <v>1.010739102969046</v>
      </c>
      <c r="H43" s="3">
        <v>39</v>
      </c>
      <c r="I43" s="3">
        <v>6361</v>
      </c>
      <c r="J43" s="35">
        <f t="shared" si="6"/>
        <v>6938</v>
      </c>
      <c r="K43" s="9">
        <f t="shared" si="10"/>
        <v>0.9749859471613266</v>
      </c>
      <c r="L43" s="3">
        <v>431</v>
      </c>
      <c r="M43" s="41">
        <v>6507</v>
      </c>
    </row>
    <row r="44" spans="2:13" ht="14.25" customHeight="1" hidden="1">
      <c r="B44" s="22"/>
      <c r="C44" s="36" t="s">
        <v>18</v>
      </c>
      <c r="D44" s="30">
        <f t="shared" si="7"/>
        <v>13674</v>
      </c>
      <c r="E44" s="9">
        <f t="shared" si="8"/>
        <v>0.9492537313432836</v>
      </c>
      <c r="F44" s="29">
        <f t="shared" si="5"/>
        <v>6621</v>
      </c>
      <c r="G44" s="9">
        <f t="shared" si="9"/>
        <v>0.9584539664157499</v>
      </c>
      <c r="H44" s="3">
        <v>39</v>
      </c>
      <c r="I44" s="3">
        <v>6582</v>
      </c>
      <c r="J44" s="35">
        <f t="shared" si="6"/>
        <v>7053</v>
      </c>
      <c r="K44" s="9">
        <f t="shared" si="10"/>
        <v>0.9407763105242097</v>
      </c>
      <c r="L44" s="3">
        <v>449</v>
      </c>
      <c r="M44" s="41">
        <v>6604</v>
      </c>
    </row>
    <row r="45" spans="2:13" ht="14.25" customHeight="1">
      <c r="B45" s="19" t="s">
        <v>19</v>
      </c>
      <c r="C45" s="24"/>
      <c r="D45" s="23">
        <f>SUM(D46:D57)</f>
        <v>137352</v>
      </c>
      <c r="E45" s="26">
        <v>0.9752966321335501</v>
      </c>
      <c r="F45" s="23">
        <f>SUM(F46:F57)</f>
        <v>65555</v>
      </c>
      <c r="G45" s="26">
        <v>0.9705094230683821</v>
      </c>
      <c r="H45" s="21">
        <v>541</v>
      </c>
      <c r="I45" s="21">
        <v>65014</v>
      </c>
      <c r="J45" s="23">
        <f>SUM(J46:J57)</f>
        <v>71797</v>
      </c>
      <c r="K45" s="26">
        <v>0.9797090770154467</v>
      </c>
      <c r="L45" s="21">
        <v>4338</v>
      </c>
      <c r="M45" s="21">
        <v>67459</v>
      </c>
    </row>
    <row r="46" spans="2:13" ht="14.25" customHeight="1" hidden="1">
      <c r="B46" s="20"/>
      <c r="C46" s="8" t="s">
        <v>13</v>
      </c>
      <c r="D46" s="30">
        <f>F46+J46</f>
        <v>7105</v>
      </c>
      <c r="E46" s="9">
        <f>D46/D33</f>
        <v>0.6161651201110051</v>
      </c>
      <c r="F46" s="29">
        <f aca="true" t="shared" si="11" ref="F46:F57">IF(H46="","",H46+I46)</f>
        <v>3287</v>
      </c>
      <c r="G46" s="9">
        <f>F46/F33</f>
        <v>0.5887515672577467</v>
      </c>
      <c r="H46" s="3">
        <v>34</v>
      </c>
      <c r="I46" s="3">
        <v>3253</v>
      </c>
      <c r="J46" s="35">
        <f aca="true" t="shared" si="12" ref="J46:J57">IF(L46="","",L46+M46)</f>
        <v>3818</v>
      </c>
      <c r="K46" s="9">
        <f>J46/J33</f>
        <v>0.6418964357767317</v>
      </c>
      <c r="L46" s="3">
        <v>253</v>
      </c>
      <c r="M46" s="7">
        <v>3565</v>
      </c>
    </row>
    <row r="47" spans="2:13" ht="14.25" customHeight="1" hidden="1">
      <c r="B47" s="22"/>
      <c r="C47" s="8" t="s">
        <v>14</v>
      </c>
      <c r="D47" s="30">
        <f aca="true" t="shared" si="13" ref="D47:D57">F47+J47</f>
        <v>11500</v>
      </c>
      <c r="E47" s="9">
        <f aca="true" t="shared" si="14" ref="E47:E57">D47/D34</f>
        <v>1.279768528822613</v>
      </c>
      <c r="F47" s="29">
        <f t="shared" si="11"/>
        <v>5364</v>
      </c>
      <c r="G47" s="9">
        <f aca="true" t="shared" si="15" ref="G47:G57">F47/F34</f>
        <v>1.2454144416066868</v>
      </c>
      <c r="H47" s="3">
        <v>48</v>
      </c>
      <c r="I47" s="3">
        <v>5316</v>
      </c>
      <c r="J47" s="35">
        <f t="shared" si="12"/>
        <v>6136</v>
      </c>
      <c r="K47" s="9">
        <f aca="true" t="shared" si="16" ref="K47:K57">J47/J34</f>
        <v>1.3113913229322505</v>
      </c>
      <c r="L47" s="3">
        <v>342</v>
      </c>
      <c r="M47" s="7">
        <v>5794</v>
      </c>
    </row>
    <row r="48" spans="2:13" ht="14.25" customHeight="1" hidden="1">
      <c r="B48" s="22"/>
      <c r="C48" s="8" t="s">
        <v>15</v>
      </c>
      <c r="D48" s="30">
        <f t="shared" si="13"/>
        <v>14061</v>
      </c>
      <c r="E48" s="9">
        <f t="shared" si="14"/>
        <v>1.0428687977453088</v>
      </c>
      <c r="F48" s="29">
        <f t="shared" si="11"/>
        <v>6708</v>
      </c>
      <c r="G48" s="9">
        <f t="shared" si="15"/>
        <v>1.0422622747047856</v>
      </c>
      <c r="H48" s="3">
        <v>54</v>
      </c>
      <c r="I48" s="3">
        <v>6654</v>
      </c>
      <c r="J48" s="35">
        <f t="shared" si="12"/>
        <v>7353</v>
      </c>
      <c r="K48" s="9">
        <f t="shared" si="16"/>
        <v>1.0434227330779056</v>
      </c>
      <c r="L48" s="3">
        <v>456</v>
      </c>
      <c r="M48" s="7">
        <v>6897</v>
      </c>
    </row>
    <row r="49" spans="2:13" ht="14.25" customHeight="1" hidden="1">
      <c r="B49" s="22"/>
      <c r="C49" s="8" t="s">
        <v>16</v>
      </c>
      <c r="D49" s="30">
        <f t="shared" si="13"/>
        <v>11651</v>
      </c>
      <c r="E49" s="9">
        <f t="shared" si="14"/>
        <v>0.9659260487481346</v>
      </c>
      <c r="F49" s="29">
        <f t="shared" si="11"/>
        <v>5603</v>
      </c>
      <c r="G49" s="9">
        <f t="shared" si="15"/>
        <v>0.976813110181311</v>
      </c>
      <c r="H49" s="3">
        <v>44</v>
      </c>
      <c r="I49" s="3">
        <v>5559</v>
      </c>
      <c r="J49" s="35">
        <f t="shared" si="12"/>
        <v>6048</v>
      </c>
      <c r="K49" s="9">
        <f t="shared" si="16"/>
        <v>0.9560543787543472</v>
      </c>
      <c r="L49" s="3">
        <v>292</v>
      </c>
      <c r="M49" s="7">
        <v>5756</v>
      </c>
    </row>
    <row r="50" spans="2:13" ht="14.25" customHeight="1" hidden="1">
      <c r="B50" s="22"/>
      <c r="C50" s="8" t="s">
        <v>17</v>
      </c>
      <c r="D50" s="30">
        <f t="shared" si="13"/>
        <v>11285</v>
      </c>
      <c r="E50" s="9">
        <f t="shared" si="14"/>
        <v>1.2741334537653832</v>
      </c>
      <c r="F50" s="29">
        <f t="shared" si="11"/>
        <v>5478</v>
      </c>
      <c r="G50" s="9">
        <f t="shared" si="15"/>
        <v>1.2865194927195867</v>
      </c>
      <c r="H50" s="3">
        <v>50</v>
      </c>
      <c r="I50" s="3">
        <v>5428</v>
      </c>
      <c r="J50" s="35">
        <f t="shared" si="12"/>
        <v>5807</v>
      </c>
      <c r="K50" s="9">
        <f t="shared" si="16"/>
        <v>1.2626657969123722</v>
      </c>
      <c r="L50" s="3">
        <v>254</v>
      </c>
      <c r="M50" s="7">
        <v>5553</v>
      </c>
    </row>
    <row r="51" spans="2:13" ht="14.25" customHeight="1" hidden="1">
      <c r="B51" s="22"/>
      <c r="C51" s="8" t="s">
        <v>12</v>
      </c>
      <c r="D51" s="30">
        <f t="shared" si="13"/>
        <v>10318</v>
      </c>
      <c r="E51" s="9">
        <f t="shared" si="14"/>
        <v>0.7989778534923339</v>
      </c>
      <c r="F51" s="29">
        <f t="shared" si="11"/>
        <v>5026</v>
      </c>
      <c r="G51" s="9">
        <f t="shared" si="15"/>
        <v>0.8077788492446158</v>
      </c>
      <c r="H51" s="3">
        <v>40</v>
      </c>
      <c r="I51" s="3">
        <v>4986</v>
      </c>
      <c r="J51" s="35">
        <f t="shared" si="12"/>
        <v>5292</v>
      </c>
      <c r="K51" s="9">
        <f t="shared" si="16"/>
        <v>0.7907949790794979</v>
      </c>
      <c r="L51" s="3">
        <v>304</v>
      </c>
      <c r="M51" s="7">
        <v>4988</v>
      </c>
    </row>
    <row r="52" spans="2:13" ht="14.25" customHeight="1" hidden="1">
      <c r="B52" s="22"/>
      <c r="C52" s="8" t="s">
        <v>6</v>
      </c>
      <c r="D52" s="30">
        <f t="shared" si="13"/>
        <v>10650</v>
      </c>
      <c r="E52" s="9">
        <f t="shared" si="14"/>
        <v>0.8600500686424938</v>
      </c>
      <c r="F52" s="29">
        <f t="shared" si="11"/>
        <v>5180</v>
      </c>
      <c r="G52" s="9">
        <f t="shared" si="15"/>
        <v>0.8716136631330977</v>
      </c>
      <c r="H52" s="3">
        <v>41</v>
      </c>
      <c r="I52" s="3">
        <v>5139</v>
      </c>
      <c r="J52" s="35">
        <f t="shared" si="12"/>
        <v>5470</v>
      </c>
      <c r="K52" s="9">
        <f t="shared" si="16"/>
        <v>0.8493788819875776</v>
      </c>
      <c r="L52" s="3">
        <v>354</v>
      </c>
      <c r="M52" s="7">
        <v>5116</v>
      </c>
    </row>
    <row r="53" spans="2:13" ht="14.25" customHeight="1" hidden="1">
      <c r="B53" s="22"/>
      <c r="C53" s="8" t="s">
        <v>7</v>
      </c>
      <c r="D53" s="30">
        <f t="shared" si="13"/>
        <v>9472</v>
      </c>
      <c r="E53" s="9">
        <f t="shared" si="14"/>
        <v>1.1296362552176507</v>
      </c>
      <c r="F53" s="29">
        <f t="shared" si="11"/>
        <v>4496</v>
      </c>
      <c r="G53" s="9">
        <f t="shared" si="15"/>
        <v>1.1170186335403727</v>
      </c>
      <c r="H53" s="3">
        <v>43</v>
      </c>
      <c r="I53" s="3">
        <v>4453</v>
      </c>
      <c r="J53" s="35">
        <f t="shared" si="12"/>
        <v>4976</v>
      </c>
      <c r="K53" s="9">
        <f t="shared" si="16"/>
        <v>1.1412844036697247</v>
      </c>
      <c r="L53" s="3">
        <v>327</v>
      </c>
      <c r="M53" s="7">
        <v>4649</v>
      </c>
    </row>
    <row r="54" spans="2:13" ht="14.25" customHeight="1" hidden="1">
      <c r="B54" s="22"/>
      <c r="C54" s="8" t="s">
        <v>8</v>
      </c>
      <c r="D54" s="30">
        <f t="shared" si="13"/>
        <v>11649</v>
      </c>
      <c r="E54" s="9">
        <f t="shared" si="14"/>
        <v>0.9192708333333334</v>
      </c>
      <c r="F54" s="29">
        <f t="shared" si="11"/>
        <v>5456</v>
      </c>
      <c r="G54" s="9">
        <f t="shared" si="15"/>
        <v>0.9064628675859777</v>
      </c>
      <c r="H54" s="3">
        <v>42</v>
      </c>
      <c r="I54" s="3">
        <v>5414</v>
      </c>
      <c r="J54" s="35">
        <f t="shared" si="12"/>
        <v>6193</v>
      </c>
      <c r="K54" s="9">
        <f t="shared" si="16"/>
        <v>0.9308582594318353</v>
      </c>
      <c r="L54" s="3">
        <v>428</v>
      </c>
      <c r="M54" s="7">
        <v>5765</v>
      </c>
    </row>
    <row r="55" spans="2:13" ht="14.25" customHeight="1" hidden="1">
      <c r="B55" s="22"/>
      <c r="C55" s="8" t="s">
        <v>9</v>
      </c>
      <c r="D55" s="30">
        <f t="shared" si="13"/>
        <v>12537</v>
      </c>
      <c r="E55" s="9">
        <f t="shared" si="14"/>
        <v>0.9992826398852224</v>
      </c>
      <c r="F55" s="29">
        <f t="shared" si="11"/>
        <v>5985</v>
      </c>
      <c r="G55" s="9">
        <f t="shared" si="15"/>
        <v>0.9979989994997499</v>
      </c>
      <c r="H55" s="3">
        <v>39</v>
      </c>
      <c r="I55" s="3">
        <v>5946</v>
      </c>
      <c r="J55" s="35">
        <f t="shared" si="12"/>
        <v>6552</v>
      </c>
      <c r="K55" s="9">
        <f t="shared" si="16"/>
        <v>1.0004580852038478</v>
      </c>
      <c r="L55" s="3">
        <v>477</v>
      </c>
      <c r="M55" s="7">
        <v>6075</v>
      </c>
    </row>
    <row r="56" spans="2:13" ht="14.25" customHeight="1" hidden="1">
      <c r="B56" s="22"/>
      <c r="C56" s="8" t="s">
        <v>10</v>
      </c>
      <c r="D56" s="30">
        <f t="shared" si="13"/>
        <v>13448</v>
      </c>
      <c r="E56" s="9">
        <f t="shared" si="14"/>
        <v>1.0082471135102713</v>
      </c>
      <c r="F56" s="29">
        <f t="shared" si="11"/>
        <v>6363</v>
      </c>
      <c r="G56" s="9">
        <f t="shared" si="15"/>
        <v>0.99421875</v>
      </c>
      <c r="H56" s="3">
        <v>54</v>
      </c>
      <c r="I56" s="3">
        <v>6309</v>
      </c>
      <c r="J56" s="35">
        <f t="shared" si="12"/>
        <v>7085</v>
      </c>
      <c r="K56" s="9">
        <f t="shared" si="16"/>
        <v>1.0211876621504756</v>
      </c>
      <c r="L56" s="3">
        <v>448</v>
      </c>
      <c r="M56" s="7">
        <v>6637</v>
      </c>
    </row>
    <row r="57" spans="2:13" ht="14.25" customHeight="1" hidden="1">
      <c r="B57" s="22"/>
      <c r="C57" s="8" t="s">
        <v>18</v>
      </c>
      <c r="D57" s="30">
        <f t="shared" si="13"/>
        <v>13676</v>
      </c>
      <c r="E57" s="9">
        <f t="shared" si="14"/>
        <v>1.0001462629808395</v>
      </c>
      <c r="F57" s="29">
        <f t="shared" si="11"/>
        <v>6609</v>
      </c>
      <c r="G57" s="9">
        <f t="shared" si="15"/>
        <v>0.9981875849569551</v>
      </c>
      <c r="H57" s="3">
        <v>52</v>
      </c>
      <c r="I57" s="3">
        <v>6557</v>
      </c>
      <c r="J57" s="35">
        <f t="shared" si="12"/>
        <v>7067</v>
      </c>
      <c r="K57" s="9">
        <f t="shared" si="16"/>
        <v>1.0019849709343542</v>
      </c>
      <c r="L57" s="3">
        <v>403</v>
      </c>
      <c r="M57" s="7">
        <v>6664</v>
      </c>
    </row>
    <row r="58" spans="2:13" ht="14.25" customHeight="1">
      <c r="B58" s="19" t="s">
        <v>25</v>
      </c>
      <c r="C58" s="24"/>
      <c r="D58" s="23">
        <f>SUM(D59:D70)</f>
        <v>147945</v>
      </c>
      <c r="E58" s="26">
        <f>D58/D45</f>
        <v>1.0771230124060807</v>
      </c>
      <c r="F58" s="23">
        <f>SUM(F59:F70)</f>
        <v>71017</v>
      </c>
      <c r="G58" s="26">
        <f>F58/F45</f>
        <v>1.0833193501639844</v>
      </c>
      <c r="H58" s="23">
        <f>SUM(H59:H70)</f>
        <v>823</v>
      </c>
      <c r="I58" s="23">
        <f>SUM(I59:I70)</f>
        <v>70194</v>
      </c>
      <c r="J58" s="23">
        <f>SUM(J59:J70)</f>
        <v>76928</v>
      </c>
      <c r="K58" s="26">
        <f>J58/J45</f>
        <v>1.0714653815619037</v>
      </c>
      <c r="L58" s="23">
        <f>SUM(L59:L70)</f>
        <v>4511</v>
      </c>
      <c r="M58" s="23">
        <f>SUM(M59:M70)</f>
        <v>72417</v>
      </c>
    </row>
    <row r="59" spans="2:13" ht="14.25" customHeight="1" hidden="1">
      <c r="B59" s="20"/>
      <c r="C59" s="8" t="s">
        <v>13</v>
      </c>
      <c r="D59" s="30">
        <f>F59+J59</f>
        <v>10425</v>
      </c>
      <c r="E59" s="9">
        <f>D59/D46</f>
        <v>1.4672765657987332</v>
      </c>
      <c r="F59" s="29">
        <f aca="true" t="shared" si="17" ref="F59:F70">IF(H59="","",H59+I59)</f>
        <v>4823</v>
      </c>
      <c r="G59" s="9">
        <f>F59/F46</f>
        <v>1.4672954061454213</v>
      </c>
      <c r="H59" s="3">
        <v>62</v>
      </c>
      <c r="I59" s="3">
        <v>4761</v>
      </c>
      <c r="J59" s="35">
        <f aca="true" t="shared" si="18" ref="J59:J70">IF(L59="","",L59+M59)</f>
        <v>5602</v>
      </c>
      <c r="K59" s="9">
        <f>J59/J46</f>
        <v>1.4672603457307491</v>
      </c>
      <c r="L59" s="3">
        <v>341</v>
      </c>
      <c r="M59" s="7">
        <v>5261</v>
      </c>
    </row>
    <row r="60" spans="2:13" ht="14.25" customHeight="1" hidden="1">
      <c r="B60" s="22"/>
      <c r="C60" s="8" t="s">
        <v>14</v>
      </c>
      <c r="D60" s="30">
        <f aca="true" t="shared" si="19" ref="D60:D70">F60+J60</f>
        <v>10382</v>
      </c>
      <c r="E60" s="9">
        <f aca="true" t="shared" si="20" ref="E60:E70">D60/D47</f>
        <v>0.9027826086956522</v>
      </c>
      <c r="F60" s="29">
        <f t="shared" si="17"/>
        <v>4979</v>
      </c>
      <c r="G60" s="9">
        <f aca="true" t="shared" si="21" ref="G60:G70">F60/F47</f>
        <v>0.9282252050708426</v>
      </c>
      <c r="H60" s="3">
        <v>61</v>
      </c>
      <c r="I60" s="3">
        <v>4918</v>
      </c>
      <c r="J60" s="35">
        <f t="shared" si="18"/>
        <v>5403</v>
      </c>
      <c r="K60" s="9">
        <f aca="true" t="shared" si="22" ref="K60:K70">J60/J47</f>
        <v>0.8805410691003911</v>
      </c>
      <c r="L60" s="3">
        <v>296</v>
      </c>
      <c r="M60" s="7">
        <v>5107</v>
      </c>
    </row>
    <row r="61" spans="2:13" ht="14.25" customHeight="1" hidden="1">
      <c r="B61" s="22"/>
      <c r="C61" s="8" t="s">
        <v>15</v>
      </c>
      <c r="D61" s="30">
        <f t="shared" si="19"/>
        <v>13539</v>
      </c>
      <c r="E61" s="9">
        <f t="shared" si="20"/>
        <v>0.9628760401109452</v>
      </c>
      <c r="F61" s="29">
        <f t="shared" si="17"/>
        <v>6510</v>
      </c>
      <c r="G61" s="9">
        <f t="shared" si="21"/>
        <v>0.9704830053667263</v>
      </c>
      <c r="H61" s="3">
        <v>69</v>
      </c>
      <c r="I61" s="3">
        <v>6441</v>
      </c>
      <c r="J61" s="35">
        <f t="shared" si="18"/>
        <v>7029</v>
      </c>
      <c r="K61" s="9">
        <f t="shared" si="22"/>
        <v>0.95593635250918</v>
      </c>
      <c r="L61" s="3">
        <v>470</v>
      </c>
      <c r="M61" s="7">
        <v>6559</v>
      </c>
    </row>
    <row r="62" spans="2:13" ht="14.25" customHeight="1" hidden="1">
      <c r="B62" s="22"/>
      <c r="C62" s="8" t="s">
        <v>16</v>
      </c>
      <c r="D62" s="30">
        <f t="shared" si="19"/>
        <v>12171</v>
      </c>
      <c r="E62" s="9">
        <f t="shared" si="20"/>
        <v>1.04463136211484</v>
      </c>
      <c r="F62" s="29">
        <f t="shared" si="17"/>
        <v>5894</v>
      </c>
      <c r="G62" s="9">
        <f t="shared" si="21"/>
        <v>1.0519364626093164</v>
      </c>
      <c r="H62" s="3">
        <v>64</v>
      </c>
      <c r="I62" s="3">
        <v>5830</v>
      </c>
      <c r="J62" s="35">
        <f t="shared" si="18"/>
        <v>6277</v>
      </c>
      <c r="K62" s="9">
        <f t="shared" si="22"/>
        <v>1.0378637566137565</v>
      </c>
      <c r="L62" s="3">
        <v>453</v>
      </c>
      <c r="M62" s="7">
        <v>5824</v>
      </c>
    </row>
    <row r="63" spans="2:13" ht="14.25" customHeight="1" hidden="1">
      <c r="B63" s="22"/>
      <c r="C63" s="8" t="s">
        <v>17</v>
      </c>
      <c r="D63" s="30">
        <f t="shared" si="19"/>
        <v>10787</v>
      </c>
      <c r="E63" s="9">
        <f t="shared" si="20"/>
        <v>0.9558706247230837</v>
      </c>
      <c r="F63" s="29">
        <f t="shared" si="17"/>
        <v>5219</v>
      </c>
      <c r="G63" s="9">
        <f t="shared" si="21"/>
        <v>0.9527199707922599</v>
      </c>
      <c r="H63" s="3">
        <v>68</v>
      </c>
      <c r="I63" s="3">
        <v>5151</v>
      </c>
      <c r="J63" s="35">
        <f t="shared" si="18"/>
        <v>5568</v>
      </c>
      <c r="K63" s="9">
        <f t="shared" si="22"/>
        <v>0.9588427759600482</v>
      </c>
      <c r="L63" s="3">
        <v>357</v>
      </c>
      <c r="M63" s="7">
        <v>5211</v>
      </c>
    </row>
    <row r="64" spans="2:13" ht="14.25" customHeight="1" hidden="1">
      <c r="B64" s="22"/>
      <c r="C64" s="8" t="s">
        <v>12</v>
      </c>
      <c r="D64" s="30">
        <f t="shared" si="19"/>
        <v>11590</v>
      </c>
      <c r="E64" s="9">
        <f t="shared" si="20"/>
        <v>1.1232797053692576</v>
      </c>
      <c r="F64" s="29">
        <f t="shared" si="17"/>
        <v>5576</v>
      </c>
      <c r="G64" s="9">
        <f t="shared" si="21"/>
        <v>1.1094309590131317</v>
      </c>
      <c r="H64" s="3">
        <v>68</v>
      </c>
      <c r="I64" s="3">
        <v>5508</v>
      </c>
      <c r="J64" s="35">
        <f t="shared" si="18"/>
        <v>6014</v>
      </c>
      <c r="K64" s="9">
        <f t="shared" si="22"/>
        <v>1.136432350718065</v>
      </c>
      <c r="L64" s="3">
        <v>386</v>
      </c>
      <c r="M64" s="7">
        <v>5628</v>
      </c>
    </row>
    <row r="65" spans="2:13" ht="14.25" customHeight="1" hidden="1">
      <c r="B65" s="22"/>
      <c r="C65" s="8" t="s">
        <v>6</v>
      </c>
      <c r="D65" s="30">
        <f t="shared" si="19"/>
        <v>11816</v>
      </c>
      <c r="E65" s="9">
        <f t="shared" si="20"/>
        <v>1.1094835680751174</v>
      </c>
      <c r="F65" s="29">
        <f t="shared" si="17"/>
        <v>5659</v>
      </c>
      <c r="G65" s="9">
        <f t="shared" si="21"/>
        <v>1.0924710424710424</v>
      </c>
      <c r="H65" s="3">
        <v>60</v>
      </c>
      <c r="I65" s="3">
        <v>5599</v>
      </c>
      <c r="J65" s="35">
        <f t="shared" si="18"/>
        <v>6157</v>
      </c>
      <c r="K65" s="9">
        <f t="shared" si="22"/>
        <v>1.1255941499085924</v>
      </c>
      <c r="L65" s="3">
        <v>419</v>
      </c>
      <c r="M65" s="7">
        <v>5738</v>
      </c>
    </row>
    <row r="66" spans="2:13" ht="14.25" customHeight="1" hidden="1">
      <c r="B66" s="22"/>
      <c r="C66" s="10" t="s">
        <v>7</v>
      </c>
      <c r="D66" s="30">
        <f t="shared" si="19"/>
        <v>11974</v>
      </c>
      <c r="E66" s="9">
        <f t="shared" si="20"/>
        <v>1.2641469594594594</v>
      </c>
      <c r="F66" s="29">
        <f t="shared" si="17"/>
        <v>5778</v>
      </c>
      <c r="G66" s="9">
        <f t="shared" si="21"/>
        <v>1.2851423487544484</v>
      </c>
      <c r="H66" s="11">
        <v>116</v>
      </c>
      <c r="I66" s="11">
        <v>5662</v>
      </c>
      <c r="J66" s="35">
        <f t="shared" si="18"/>
        <v>6196</v>
      </c>
      <c r="K66" s="9">
        <f t="shared" si="22"/>
        <v>1.245176848874598</v>
      </c>
      <c r="L66" s="11">
        <v>371</v>
      </c>
      <c r="M66" s="12">
        <v>5825</v>
      </c>
    </row>
    <row r="67" spans="2:13" ht="14.25" customHeight="1" hidden="1">
      <c r="B67" s="22"/>
      <c r="C67" s="8" t="s">
        <v>8</v>
      </c>
      <c r="D67" s="30">
        <f t="shared" si="19"/>
        <v>13516</v>
      </c>
      <c r="E67" s="9">
        <f t="shared" si="20"/>
        <v>1.1602712679199931</v>
      </c>
      <c r="F67" s="29">
        <f t="shared" si="17"/>
        <v>6508</v>
      </c>
      <c r="G67" s="9">
        <f t="shared" si="21"/>
        <v>1.1928152492668622</v>
      </c>
      <c r="H67" s="3">
        <v>63</v>
      </c>
      <c r="I67" s="3">
        <v>6445</v>
      </c>
      <c r="J67" s="35">
        <f t="shared" si="18"/>
        <v>7008</v>
      </c>
      <c r="K67" s="9">
        <f t="shared" si="22"/>
        <v>1.1316001937671565</v>
      </c>
      <c r="L67" s="3">
        <v>324</v>
      </c>
      <c r="M67" s="7">
        <v>6684</v>
      </c>
    </row>
    <row r="68" spans="2:13" ht="14.25" customHeight="1" hidden="1">
      <c r="B68" s="22"/>
      <c r="C68" s="8" t="s">
        <v>9</v>
      </c>
      <c r="D68" s="30">
        <f t="shared" si="19"/>
        <v>13461</v>
      </c>
      <c r="E68" s="9">
        <f t="shared" si="20"/>
        <v>1.0737018425460636</v>
      </c>
      <c r="F68" s="29">
        <f t="shared" si="17"/>
        <v>6475</v>
      </c>
      <c r="G68" s="9">
        <f t="shared" si="21"/>
        <v>1.0818713450292399</v>
      </c>
      <c r="H68" s="3">
        <v>67</v>
      </c>
      <c r="I68" s="3">
        <v>6408</v>
      </c>
      <c r="J68" s="35">
        <f t="shared" si="18"/>
        <v>6986</v>
      </c>
      <c r="K68" s="9">
        <f t="shared" si="22"/>
        <v>1.0662393162393162</v>
      </c>
      <c r="L68" s="3">
        <v>367</v>
      </c>
      <c r="M68" s="7">
        <v>6619</v>
      </c>
    </row>
    <row r="69" spans="2:13" ht="14.25" customHeight="1" hidden="1">
      <c r="B69" s="22"/>
      <c r="C69" s="8" t="s">
        <v>10</v>
      </c>
      <c r="D69" s="30">
        <f t="shared" si="19"/>
        <v>14664</v>
      </c>
      <c r="E69" s="9">
        <f t="shared" si="20"/>
        <v>1.0904223676383105</v>
      </c>
      <c r="F69" s="29">
        <f t="shared" si="17"/>
        <v>7036</v>
      </c>
      <c r="G69" s="9">
        <f t="shared" si="21"/>
        <v>1.1057677196291058</v>
      </c>
      <c r="H69" s="3">
        <v>64</v>
      </c>
      <c r="I69" s="3">
        <v>6972</v>
      </c>
      <c r="J69" s="35">
        <f t="shared" si="18"/>
        <v>7628</v>
      </c>
      <c r="K69" s="9">
        <f t="shared" si="22"/>
        <v>1.0766407904022584</v>
      </c>
      <c r="L69" s="3">
        <v>357</v>
      </c>
      <c r="M69" s="7">
        <v>7271</v>
      </c>
    </row>
    <row r="70" spans="2:13" ht="14.25" customHeight="1" hidden="1">
      <c r="B70" s="28"/>
      <c r="C70" s="8" t="s">
        <v>18</v>
      </c>
      <c r="D70" s="30">
        <f t="shared" si="19"/>
        <v>13620</v>
      </c>
      <c r="E70" s="9">
        <f t="shared" si="20"/>
        <v>0.9959052354489617</v>
      </c>
      <c r="F70" s="29">
        <f t="shared" si="17"/>
        <v>6560</v>
      </c>
      <c r="G70" s="9">
        <f t="shared" si="21"/>
        <v>0.9925858677560901</v>
      </c>
      <c r="H70" s="3">
        <v>61</v>
      </c>
      <c r="I70" s="3">
        <v>6499</v>
      </c>
      <c r="J70" s="35">
        <f t="shared" si="18"/>
        <v>7060</v>
      </c>
      <c r="K70" s="9">
        <f t="shared" si="22"/>
        <v>0.9990094806848734</v>
      </c>
      <c r="L70" s="3">
        <v>370</v>
      </c>
      <c r="M70" s="7">
        <v>6690</v>
      </c>
    </row>
    <row r="71" spans="2:13" ht="14.25" customHeight="1">
      <c r="B71" s="19" t="s">
        <v>28</v>
      </c>
      <c r="C71" s="24"/>
      <c r="D71" s="23">
        <f>SUM(D72:D83)</f>
        <v>178089</v>
      </c>
      <c r="E71" s="26">
        <f>D71/D58</f>
        <v>1.2037513940991584</v>
      </c>
      <c r="F71" s="23">
        <f>SUM(F72:F83)</f>
        <v>84775</v>
      </c>
      <c r="G71" s="26">
        <f>F71/F58</f>
        <v>1.1937282622470675</v>
      </c>
      <c r="H71" s="23">
        <f>SUM(H72:H83)</f>
        <v>906</v>
      </c>
      <c r="I71" s="23">
        <f>SUM(I72:I83)</f>
        <v>83869</v>
      </c>
      <c r="J71" s="23">
        <f>SUM(J72:J83)</f>
        <v>93314</v>
      </c>
      <c r="K71" s="26">
        <f>J71/J58</f>
        <v>1.2130043677204658</v>
      </c>
      <c r="L71" s="23">
        <f>SUM(L72:L83)</f>
        <v>4168</v>
      </c>
      <c r="M71" s="23">
        <f>SUM(M72:M83)</f>
        <v>89146</v>
      </c>
    </row>
    <row r="72" spans="2:13" ht="14.25" customHeight="1" hidden="1">
      <c r="B72" s="20"/>
      <c r="C72" s="8" t="s">
        <v>13</v>
      </c>
      <c r="D72" s="30">
        <f>IF(F72="","",F72+J72)</f>
        <v>12077</v>
      </c>
      <c r="E72" s="9">
        <f>IF(D72="","",D72/D59)</f>
        <v>1.1584652278177459</v>
      </c>
      <c r="F72" s="29">
        <f>IF(H72="","",H72+I72)</f>
        <v>5802</v>
      </c>
      <c r="G72" s="9">
        <f aca="true" t="shared" si="23" ref="G72:G83">IF(F72="","",F72/F59)</f>
        <v>1.2029856935517313</v>
      </c>
      <c r="H72" s="3">
        <v>90</v>
      </c>
      <c r="I72" s="3">
        <v>5712</v>
      </c>
      <c r="J72" s="35">
        <f aca="true" t="shared" si="24" ref="J72:J83">IF(L72="","",L72+M72)</f>
        <v>6275</v>
      </c>
      <c r="K72" s="9">
        <f aca="true" t="shared" si="25" ref="K72:K83">IF(J72="","",J72/J59)</f>
        <v>1.1201356658336308</v>
      </c>
      <c r="L72" s="3">
        <v>340</v>
      </c>
      <c r="M72" s="3">
        <v>5935</v>
      </c>
    </row>
    <row r="73" spans="2:13" ht="14.25" customHeight="1" hidden="1">
      <c r="B73" s="20"/>
      <c r="C73" s="8" t="s">
        <v>14</v>
      </c>
      <c r="D73" s="30">
        <f>IF(F73="","",F73+J73)</f>
        <v>10467</v>
      </c>
      <c r="E73" s="9">
        <f aca="true" t="shared" si="26" ref="E73:E83">IF(D73="","",D73/D60)</f>
        <v>1.0081872471585436</v>
      </c>
      <c r="F73" s="29">
        <f>IF(H73="","",H73+I73)</f>
        <v>5050</v>
      </c>
      <c r="G73" s="9">
        <f t="shared" si="23"/>
        <v>1.014259891544487</v>
      </c>
      <c r="H73" s="3">
        <v>75</v>
      </c>
      <c r="I73" s="3">
        <v>4975</v>
      </c>
      <c r="J73" s="35">
        <f t="shared" si="24"/>
        <v>5417</v>
      </c>
      <c r="K73" s="9">
        <f t="shared" si="25"/>
        <v>1.002591153063113</v>
      </c>
      <c r="L73" s="3">
        <v>287</v>
      </c>
      <c r="M73" s="7">
        <v>5130</v>
      </c>
    </row>
    <row r="74" spans="2:13" ht="14.25" customHeight="1" hidden="1">
      <c r="B74" s="20"/>
      <c r="C74" s="8" t="s">
        <v>15</v>
      </c>
      <c r="D74" s="30">
        <f>IF(F74="","",F74+J74)</f>
        <v>17404</v>
      </c>
      <c r="E74" s="9">
        <f t="shared" si="26"/>
        <v>1.2854716005613414</v>
      </c>
      <c r="F74" s="29">
        <f>IF(H74="","",H74+I74)</f>
        <v>8242</v>
      </c>
      <c r="G74" s="9">
        <f t="shared" si="23"/>
        <v>1.2660522273425499</v>
      </c>
      <c r="H74" s="3">
        <v>86</v>
      </c>
      <c r="I74" s="3">
        <v>8156</v>
      </c>
      <c r="J74" s="35">
        <f t="shared" si="24"/>
        <v>9162</v>
      </c>
      <c r="K74" s="9">
        <f t="shared" si="25"/>
        <v>1.3034571062740077</v>
      </c>
      <c r="L74" s="3">
        <v>429</v>
      </c>
      <c r="M74" s="7">
        <v>8733</v>
      </c>
    </row>
    <row r="75" spans="2:13" ht="14.25" customHeight="1" hidden="1">
      <c r="B75" s="20"/>
      <c r="C75" s="8" t="s">
        <v>16</v>
      </c>
      <c r="D75" s="30">
        <f aca="true" t="shared" si="27" ref="D75:D83">IF(F75="","",F75+J75)</f>
        <v>16624</v>
      </c>
      <c r="E75" s="9">
        <f t="shared" si="26"/>
        <v>1.365869690247309</v>
      </c>
      <c r="F75" s="29">
        <f aca="true" t="shared" si="28" ref="F75:F83">IF(H75="","",H75+I75)</f>
        <v>7933</v>
      </c>
      <c r="G75" s="9">
        <f t="shared" si="23"/>
        <v>1.3459450288428911</v>
      </c>
      <c r="H75" s="3">
        <v>57</v>
      </c>
      <c r="I75" s="3">
        <v>7876</v>
      </c>
      <c r="J75" s="35">
        <f t="shared" si="24"/>
        <v>8691</v>
      </c>
      <c r="K75" s="9">
        <f t="shared" si="25"/>
        <v>1.3845786203600445</v>
      </c>
      <c r="L75" s="3">
        <v>353</v>
      </c>
      <c r="M75" s="7">
        <v>8338</v>
      </c>
    </row>
    <row r="76" spans="2:13" ht="14.25" customHeight="1" hidden="1">
      <c r="B76" s="20"/>
      <c r="C76" s="8" t="s">
        <v>17</v>
      </c>
      <c r="D76" s="30">
        <f t="shared" si="27"/>
        <v>15255</v>
      </c>
      <c r="E76" s="9">
        <f t="shared" si="26"/>
        <v>1.4142022805228516</v>
      </c>
      <c r="F76" s="29">
        <f t="shared" si="28"/>
        <v>7209</v>
      </c>
      <c r="G76" s="9">
        <f t="shared" si="23"/>
        <v>1.381299099444338</v>
      </c>
      <c r="H76" s="3">
        <v>111</v>
      </c>
      <c r="I76" s="3">
        <v>7098</v>
      </c>
      <c r="J76" s="35">
        <f t="shared" si="24"/>
        <v>8046</v>
      </c>
      <c r="K76" s="9">
        <f t="shared" si="25"/>
        <v>1.4450431034482758</v>
      </c>
      <c r="L76" s="3">
        <v>330</v>
      </c>
      <c r="M76" s="7">
        <v>7716</v>
      </c>
    </row>
    <row r="77" spans="2:13" ht="14.25" customHeight="1" hidden="1">
      <c r="B77" s="20"/>
      <c r="C77" s="8" t="s">
        <v>12</v>
      </c>
      <c r="D77" s="30">
        <f t="shared" si="27"/>
        <v>14821</v>
      </c>
      <c r="E77" s="9">
        <f t="shared" si="26"/>
        <v>1.2787748058671269</v>
      </c>
      <c r="F77" s="29">
        <f t="shared" si="28"/>
        <v>6911</v>
      </c>
      <c r="G77" s="9">
        <f t="shared" si="23"/>
        <v>1.2394189383070302</v>
      </c>
      <c r="H77" s="3">
        <v>64</v>
      </c>
      <c r="I77" s="3">
        <v>6847</v>
      </c>
      <c r="J77" s="35">
        <f t="shared" si="24"/>
        <v>7910</v>
      </c>
      <c r="K77" s="9">
        <f t="shared" si="25"/>
        <v>1.3152643831060857</v>
      </c>
      <c r="L77" s="3">
        <v>346</v>
      </c>
      <c r="M77" s="7">
        <v>7564</v>
      </c>
    </row>
    <row r="78" spans="2:13" ht="14.25" customHeight="1" hidden="1">
      <c r="B78" s="20"/>
      <c r="C78" s="8" t="s">
        <v>6</v>
      </c>
      <c r="D78" s="30">
        <f t="shared" si="27"/>
        <v>14828</v>
      </c>
      <c r="E78" s="9">
        <f t="shared" si="26"/>
        <v>1.2549085985104942</v>
      </c>
      <c r="F78" s="29">
        <f t="shared" si="28"/>
        <v>7009</v>
      </c>
      <c r="G78" s="9">
        <f t="shared" si="23"/>
        <v>1.2385580491252872</v>
      </c>
      <c r="H78" s="3">
        <v>58</v>
      </c>
      <c r="I78" s="3">
        <v>6951</v>
      </c>
      <c r="J78" s="35">
        <f t="shared" si="24"/>
        <v>7819</v>
      </c>
      <c r="K78" s="9">
        <f t="shared" si="25"/>
        <v>1.2699366574630502</v>
      </c>
      <c r="L78" s="3">
        <v>326</v>
      </c>
      <c r="M78" s="7">
        <v>7493</v>
      </c>
    </row>
    <row r="79" spans="2:13" ht="14.25" customHeight="1" hidden="1">
      <c r="B79" s="20"/>
      <c r="C79" s="10" t="s">
        <v>7</v>
      </c>
      <c r="D79" s="30">
        <f t="shared" si="27"/>
        <v>14406</v>
      </c>
      <c r="E79" s="9">
        <f t="shared" si="26"/>
        <v>1.203106731251044</v>
      </c>
      <c r="F79" s="29">
        <f t="shared" si="28"/>
        <v>6900</v>
      </c>
      <c r="G79" s="9">
        <f t="shared" si="23"/>
        <v>1.1941848390446521</v>
      </c>
      <c r="H79" s="11">
        <v>64</v>
      </c>
      <c r="I79" s="11">
        <v>6836</v>
      </c>
      <c r="J79" s="35">
        <f t="shared" si="24"/>
        <v>7506</v>
      </c>
      <c r="K79" s="9">
        <f t="shared" si="25"/>
        <v>1.2114267269205938</v>
      </c>
      <c r="L79" s="11">
        <v>318</v>
      </c>
      <c r="M79" s="12">
        <v>7188</v>
      </c>
    </row>
    <row r="80" spans="2:13" ht="14.25" customHeight="1" hidden="1">
      <c r="B80" s="20"/>
      <c r="C80" s="8" t="s">
        <v>8</v>
      </c>
      <c r="D80" s="30">
        <f t="shared" si="27"/>
        <v>15056</v>
      </c>
      <c r="E80" s="9">
        <f t="shared" si="26"/>
        <v>1.11393903521752</v>
      </c>
      <c r="F80" s="29">
        <f t="shared" si="28"/>
        <v>7110</v>
      </c>
      <c r="G80" s="9">
        <f t="shared" si="23"/>
        <v>1.092501536570375</v>
      </c>
      <c r="H80" s="3">
        <v>64</v>
      </c>
      <c r="I80" s="3">
        <v>7046</v>
      </c>
      <c r="J80" s="35">
        <f t="shared" si="24"/>
        <v>7946</v>
      </c>
      <c r="K80" s="9">
        <f t="shared" si="25"/>
        <v>1.1338470319634704</v>
      </c>
      <c r="L80" s="3">
        <v>365</v>
      </c>
      <c r="M80" s="7">
        <v>7581</v>
      </c>
    </row>
    <row r="81" spans="2:15" ht="14.25" customHeight="1" hidden="1">
      <c r="B81" s="20"/>
      <c r="C81" s="8" t="s">
        <v>9</v>
      </c>
      <c r="D81" s="30">
        <f t="shared" si="27"/>
        <v>13954</v>
      </c>
      <c r="E81" s="9">
        <f t="shared" si="26"/>
        <v>1.0366243221157418</v>
      </c>
      <c r="F81" s="29">
        <f t="shared" si="28"/>
        <v>6623</v>
      </c>
      <c r="G81" s="9">
        <f t="shared" si="23"/>
        <v>1.022857142857143</v>
      </c>
      <c r="H81" s="3">
        <v>77</v>
      </c>
      <c r="I81" s="3">
        <v>6546</v>
      </c>
      <c r="J81" s="35">
        <f t="shared" si="24"/>
        <v>7331</v>
      </c>
      <c r="K81" s="9">
        <f t="shared" si="25"/>
        <v>1.0493844832522188</v>
      </c>
      <c r="L81" s="3">
        <v>381</v>
      </c>
      <c r="M81" s="7">
        <v>6950</v>
      </c>
      <c r="O81" s="46"/>
    </row>
    <row r="82" spans="2:13" ht="14.25" customHeight="1" hidden="1">
      <c r="B82" s="20"/>
      <c r="C82" s="8" t="s">
        <v>10</v>
      </c>
      <c r="D82" s="30">
        <f t="shared" si="27"/>
        <v>16774</v>
      </c>
      <c r="E82" s="9">
        <f t="shared" si="26"/>
        <v>1.1438897981451173</v>
      </c>
      <c r="F82" s="29">
        <f t="shared" si="28"/>
        <v>8031</v>
      </c>
      <c r="G82" s="9">
        <f t="shared" si="23"/>
        <v>1.1414155770324048</v>
      </c>
      <c r="H82" s="3">
        <v>65</v>
      </c>
      <c r="I82" s="3">
        <v>7966</v>
      </c>
      <c r="J82" s="35">
        <f t="shared" si="24"/>
        <v>8743</v>
      </c>
      <c r="K82" s="9">
        <f t="shared" si="25"/>
        <v>1.1461719979024647</v>
      </c>
      <c r="L82" s="3">
        <v>374</v>
      </c>
      <c r="M82" s="7">
        <v>8369</v>
      </c>
    </row>
    <row r="83" spans="2:13" ht="14.25" customHeight="1" hidden="1">
      <c r="B83" s="44"/>
      <c r="C83" s="8" t="s">
        <v>18</v>
      </c>
      <c r="D83" s="30">
        <f t="shared" si="27"/>
        <v>16423</v>
      </c>
      <c r="E83" s="9">
        <f t="shared" si="26"/>
        <v>1.2058002936857561</v>
      </c>
      <c r="F83" s="29">
        <f t="shared" si="28"/>
        <v>7955</v>
      </c>
      <c r="G83" s="9">
        <f t="shared" si="23"/>
        <v>1.2126524390243902</v>
      </c>
      <c r="H83" s="3">
        <v>95</v>
      </c>
      <c r="I83" s="3">
        <v>7860</v>
      </c>
      <c r="J83" s="35">
        <f t="shared" si="24"/>
        <v>8468</v>
      </c>
      <c r="K83" s="9">
        <f t="shared" si="25"/>
        <v>1.1994334277620398</v>
      </c>
      <c r="L83" s="3">
        <v>319</v>
      </c>
      <c r="M83" s="7">
        <v>8149</v>
      </c>
    </row>
    <row r="84" spans="2:15" ht="14.25" customHeight="1">
      <c r="B84" s="19" t="s">
        <v>30</v>
      </c>
      <c r="C84" s="17"/>
      <c r="D84" s="23">
        <f>SUM(D85:D96)</f>
        <v>174431</v>
      </c>
      <c r="E84" s="26">
        <f>D84/SUM(D72:D83)</f>
        <v>0.9794597083480732</v>
      </c>
      <c r="F84" s="23">
        <f>SUM(F85:F96)</f>
        <v>84448</v>
      </c>
      <c r="G84" s="26">
        <f>F84/SUM(F72:F83)</f>
        <v>0.9961427307578885</v>
      </c>
      <c r="H84" s="23">
        <f>SUM(H85:H96)</f>
        <v>885</v>
      </c>
      <c r="I84" s="23">
        <f>SUM(I85:I96)</f>
        <v>83563</v>
      </c>
      <c r="J84" s="23">
        <f>SUM(J85:J96)</f>
        <v>89983</v>
      </c>
      <c r="K84" s="26">
        <f>J84/SUM(J72:J83)</f>
        <v>0.9643033199734231</v>
      </c>
      <c r="L84" s="23">
        <f>SUM(L85:L96)</f>
        <v>4271</v>
      </c>
      <c r="M84" s="23">
        <f>SUM(M85:M96)</f>
        <v>85712</v>
      </c>
      <c r="O84" s="46"/>
    </row>
    <row r="85" spans="2:13" ht="14.25" customHeight="1" hidden="1">
      <c r="B85" s="20"/>
      <c r="C85" s="8" t="s">
        <v>13</v>
      </c>
      <c r="D85" s="30">
        <f>IF(F85="","",F85+J85)</f>
        <v>15434</v>
      </c>
      <c r="E85" s="9">
        <f>IF(D85="","",D85/D72)</f>
        <v>1.27796638237973</v>
      </c>
      <c r="F85" s="29">
        <f>IF(H85="","",H85+I85)</f>
        <v>7541</v>
      </c>
      <c r="G85" s="9">
        <f>IF(F85="","",F85/F72)</f>
        <v>1.2997242330230956</v>
      </c>
      <c r="H85" s="3">
        <v>76</v>
      </c>
      <c r="I85" s="3">
        <v>7465</v>
      </c>
      <c r="J85" s="35">
        <f aca="true" t="shared" si="29" ref="J85:J96">IF(L85="","",L85+M85)</f>
        <v>7893</v>
      </c>
      <c r="K85" s="9">
        <f aca="true" t="shared" si="30" ref="K85:K96">IF(J85="","",J85/J72)</f>
        <v>1.2578486055776892</v>
      </c>
      <c r="L85" s="3">
        <v>295</v>
      </c>
      <c r="M85" s="3">
        <v>7598</v>
      </c>
    </row>
    <row r="86" spans="2:13" ht="14.25" customHeight="1" hidden="1">
      <c r="B86" s="20"/>
      <c r="C86" s="8" t="s">
        <v>14</v>
      </c>
      <c r="D86" s="30">
        <f>IF(F86="","",F86+J86)</f>
        <v>12589</v>
      </c>
      <c r="E86" s="9">
        <f aca="true" t="shared" si="31" ref="E86:E96">IF(D86="","",D86/D73)</f>
        <v>1.2027323970574186</v>
      </c>
      <c r="F86" s="29">
        <f>IF(H86="","",H86+I86)</f>
        <v>6124</v>
      </c>
      <c r="G86" s="9">
        <f aca="true" t="shared" si="32" ref="G86:G96">IF(F86="","",F86/F73)</f>
        <v>1.2126732673267326</v>
      </c>
      <c r="H86" s="3">
        <v>73</v>
      </c>
      <c r="I86" s="3">
        <v>6051</v>
      </c>
      <c r="J86" s="35">
        <f t="shared" si="29"/>
        <v>6465</v>
      </c>
      <c r="K86" s="9">
        <f t="shared" si="30"/>
        <v>1.1934650175373822</v>
      </c>
      <c r="L86" s="3">
        <v>333</v>
      </c>
      <c r="M86" s="7">
        <v>6132</v>
      </c>
    </row>
    <row r="87" spans="2:13" ht="14.25" customHeight="1" hidden="1">
      <c r="B87" s="20"/>
      <c r="C87" s="8" t="s">
        <v>15</v>
      </c>
      <c r="D87" s="30">
        <f>IF(F87="","",F87+J87)</f>
        <v>16421</v>
      </c>
      <c r="E87" s="9">
        <f t="shared" si="31"/>
        <v>0.943518731326132</v>
      </c>
      <c r="F87" s="29">
        <f>IF(H87="","",H87+I87)</f>
        <v>7872</v>
      </c>
      <c r="G87" s="9">
        <f t="shared" si="32"/>
        <v>0.9551079834991507</v>
      </c>
      <c r="H87" s="3">
        <v>84</v>
      </c>
      <c r="I87" s="3">
        <v>7788</v>
      </c>
      <c r="J87" s="35">
        <f t="shared" si="29"/>
        <v>8549</v>
      </c>
      <c r="K87" s="9">
        <f t="shared" si="30"/>
        <v>0.9330932110892818</v>
      </c>
      <c r="L87" s="3">
        <v>600</v>
      </c>
      <c r="M87" s="7">
        <v>7949</v>
      </c>
    </row>
    <row r="88" spans="2:13" ht="14.25" customHeight="1" hidden="1">
      <c r="B88" s="20"/>
      <c r="C88" s="8" t="s">
        <v>16</v>
      </c>
      <c r="D88" s="30">
        <f aca="true" t="shared" si="33" ref="D88:D96">IF(F88="","",F88+J88)</f>
        <v>15319</v>
      </c>
      <c r="E88" s="9">
        <f t="shared" si="31"/>
        <v>0.9214990375360924</v>
      </c>
      <c r="F88" s="29">
        <f aca="true" t="shared" si="34" ref="F88:F96">IF(H88="","",H88+I88)</f>
        <v>7364</v>
      </c>
      <c r="G88" s="9">
        <f t="shared" si="32"/>
        <v>0.9282742972393798</v>
      </c>
      <c r="H88" s="3">
        <v>84</v>
      </c>
      <c r="I88" s="3">
        <v>7280</v>
      </c>
      <c r="J88" s="35">
        <f t="shared" si="29"/>
        <v>7955</v>
      </c>
      <c r="K88" s="9">
        <f t="shared" si="30"/>
        <v>0.9153146933609481</v>
      </c>
      <c r="L88" s="3">
        <v>475</v>
      </c>
      <c r="M88" s="7">
        <v>7480</v>
      </c>
    </row>
    <row r="89" spans="2:13" ht="14.25" customHeight="1" hidden="1">
      <c r="B89" s="45"/>
      <c r="C89" s="8" t="s">
        <v>17</v>
      </c>
      <c r="D89" s="30">
        <f t="shared" si="33"/>
        <v>13247</v>
      </c>
      <c r="E89" s="9">
        <f t="shared" si="31"/>
        <v>0.8683710258931497</v>
      </c>
      <c r="F89" s="29">
        <f t="shared" si="34"/>
        <v>6355</v>
      </c>
      <c r="G89" s="9">
        <f t="shared" si="32"/>
        <v>0.8815369676792898</v>
      </c>
      <c r="H89" s="3">
        <v>66</v>
      </c>
      <c r="I89" s="3">
        <v>6289</v>
      </c>
      <c r="J89" s="35">
        <f t="shared" si="29"/>
        <v>6892</v>
      </c>
      <c r="K89" s="9">
        <f t="shared" si="30"/>
        <v>0.85657469550087</v>
      </c>
      <c r="L89" s="3">
        <v>368</v>
      </c>
      <c r="M89" s="7">
        <v>6524</v>
      </c>
    </row>
    <row r="90" spans="2:13" ht="14.25" customHeight="1" hidden="1">
      <c r="B90" s="45"/>
      <c r="C90" s="8" t="s">
        <v>12</v>
      </c>
      <c r="D90" s="30">
        <f t="shared" si="33"/>
        <v>14142</v>
      </c>
      <c r="E90" s="9">
        <f t="shared" si="31"/>
        <v>0.9541866270831928</v>
      </c>
      <c r="F90" s="29">
        <f t="shared" si="34"/>
        <v>6860</v>
      </c>
      <c r="G90" s="9">
        <f t="shared" si="32"/>
        <v>0.992620460136015</v>
      </c>
      <c r="H90" s="3">
        <v>75</v>
      </c>
      <c r="I90" s="3">
        <v>6785</v>
      </c>
      <c r="J90" s="35">
        <f t="shared" si="29"/>
        <v>7282</v>
      </c>
      <c r="K90" s="9">
        <f t="shared" si="30"/>
        <v>0.9206068268015171</v>
      </c>
      <c r="L90" s="3">
        <v>320</v>
      </c>
      <c r="M90" s="7">
        <v>6962</v>
      </c>
    </row>
    <row r="91" spans="2:13" ht="14.25" customHeight="1" hidden="1">
      <c r="B91" s="20"/>
      <c r="C91" s="8" t="s">
        <v>6</v>
      </c>
      <c r="D91" s="30">
        <f t="shared" si="33"/>
        <v>14860</v>
      </c>
      <c r="E91" s="9">
        <f>IF(D91="","",D91/D78)</f>
        <v>1.0021580793094147</v>
      </c>
      <c r="F91" s="29">
        <f>IF(H91="","",H91+I91)</f>
        <v>7163</v>
      </c>
      <c r="G91" s="9">
        <f t="shared" si="32"/>
        <v>1.0219717506063632</v>
      </c>
      <c r="H91" s="3">
        <v>64</v>
      </c>
      <c r="I91" s="3">
        <v>7099</v>
      </c>
      <c r="J91" s="35">
        <f t="shared" si="29"/>
        <v>7697</v>
      </c>
      <c r="K91" s="9">
        <f t="shared" si="30"/>
        <v>0.9843969817112163</v>
      </c>
      <c r="L91" s="3">
        <v>312</v>
      </c>
      <c r="M91" s="7">
        <v>7385</v>
      </c>
    </row>
    <row r="92" spans="2:13" ht="14.25" customHeight="1" hidden="1">
      <c r="B92" s="20"/>
      <c r="C92" s="10" t="s">
        <v>7</v>
      </c>
      <c r="D92" s="30">
        <f t="shared" si="33"/>
        <v>13540</v>
      </c>
      <c r="E92" s="9">
        <f t="shared" si="31"/>
        <v>0.9398861585450506</v>
      </c>
      <c r="F92" s="29">
        <f t="shared" si="34"/>
        <v>6518</v>
      </c>
      <c r="G92" s="9">
        <f t="shared" si="32"/>
        <v>0.9446376811594203</v>
      </c>
      <c r="H92" s="11">
        <v>61</v>
      </c>
      <c r="I92" s="11">
        <v>6457</v>
      </c>
      <c r="J92" s="35">
        <f t="shared" si="29"/>
        <v>7022</v>
      </c>
      <c r="K92" s="9">
        <f t="shared" si="30"/>
        <v>0.9355182520650147</v>
      </c>
      <c r="L92" s="11">
        <v>299</v>
      </c>
      <c r="M92" s="12">
        <v>6723</v>
      </c>
    </row>
    <row r="93" spans="2:13" ht="14.25" customHeight="1" hidden="1">
      <c r="B93" s="20"/>
      <c r="C93" s="8" t="s">
        <v>8</v>
      </c>
      <c r="D93" s="30">
        <f t="shared" si="33"/>
        <v>15519</v>
      </c>
      <c r="E93" s="9">
        <f>IF(D93="","",D93/D80)</f>
        <v>1.0307518597236982</v>
      </c>
      <c r="F93" s="29">
        <f t="shared" si="34"/>
        <v>7520</v>
      </c>
      <c r="G93" s="9">
        <f>IF(F93="","",F93/F80)</f>
        <v>1.0576652601969059</v>
      </c>
      <c r="H93" s="3">
        <v>65</v>
      </c>
      <c r="I93" s="3">
        <v>7455</v>
      </c>
      <c r="J93" s="35">
        <f t="shared" si="29"/>
        <v>7999</v>
      </c>
      <c r="K93" s="9">
        <f t="shared" si="30"/>
        <v>1.006670022652907</v>
      </c>
      <c r="L93" s="3">
        <v>299</v>
      </c>
      <c r="M93" s="7">
        <v>7700</v>
      </c>
    </row>
    <row r="94" spans="2:13" ht="14.25" customHeight="1" hidden="1">
      <c r="B94" s="20"/>
      <c r="C94" s="8" t="s">
        <v>9</v>
      </c>
      <c r="D94" s="30">
        <f t="shared" si="33"/>
        <v>14631</v>
      </c>
      <c r="E94" s="9">
        <f t="shared" si="31"/>
        <v>1.0485165543930055</v>
      </c>
      <c r="F94" s="29">
        <f t="shared" si="34"/>
        <v>7054</v>
      </c>
      <c r="G94" s="9">
        <f>IF(F94="","",F94/F81)</f>
        <v>1.0650762494337913</v>
      </c>
      <c r="H94" s="3">
        <v>77</v>
      </c>
      <c r="I94" s="3">
        <v>6977</v>
      </c>
      <c r="J94" s="35">
        <f t="shared" si="29"/>
        <v>7577</v>
      </c>
      <c r="K94" s="9">
        <f t="shared" si="30"/>
        <v>1.0335561314963853</v>
      </c>
      <c r="L94" s="3">
        <v>365</v>
      </c>
      <c r="M94" s="7">
        <v>7212</v>
      </c>
    </row>
    <row r="95" spans="2:13" ht="14.25" customHeight="1" hidden="1">
      <c r="B95" s="20"/>
      <c r="C95" s="8" t="s">
        <v>10</v>
      </c>
      <c r="D95" s="30">
        <f t="shared" si="33"/>
        <v>14210</v>
      </c>
      <c r="E95" s="9">
        <f t="shared" si="31"/>
        <v>0.8471443901275784</v>
      </c>
      <c r="F95" s="29">
        <f t="shared" si="34"/>
        <v>6932</v>
      </c>
      <c r="G95" s="9">
        <f t="shared" si="32"/>
        <v>0.8631552733159009</v>
      </c>
      <c r="H95" s="3">
        <v>67</v>
      </c>
      <c r="I95" s="3">
        <v>6865</v>
      </c>
      <c r="J95" s="35">
        <f t="shared" si="29"/>
        <v>7278</v>
      </c>
      <c r="K95" s="9">
        <f t="shared" si="30"/>
        <v>0.832437378474208</v>
      </c>
      <c r="L95" s="3">
        <v>306</v>
      </c>
      <c r="M95" s="7">
        <v>6972</v>
      </c>
    </row>
    <row r="96" spans="2:13" ht="14.25" customHeight="1" hidden="1">
      <c r="B96" s="44"/>
      <c r="C96" s="8" t="s">
        <v>18</v>
      </c>
      <c r="D96" s="30">
        <f t="shared" si="33"/>
        <v>14519</v>
      </c>
      <c r="E96" s="9">
        <f t="shared" si="31"/>
        <v>0.8840650307495586</v>
      </c>
      <c r="F96" s="29">
        <f t="shared" si="34"/>
        <v>7145</v>
      </c>
      <c r="G96" s="9">
        <f t="shared" si="32"/>
        <v>0.8981772470144563</v>
      </c>
      <c r="H96" s="3">
        <v>93</v>
      </c>
      <c r="I96" s="3">
        <v>7052</v>
      </c>
      <c r="J96" s="35">
        <f t="shared" si="29"/>
        <v>7374</v>
      </c>
      <c r="K96" s="9">
        <f t="shared" si="30"/>
        <v>0.8708077468115257</v>
      </c>
      <c r="L96" s="3">
        <v>299</v>
      </c>
      <c r="M96" s="7">
        <v>7075</v>
      </c>
    </row>
    <row r="97" spans="2:13" ht="14.25" customHeight="1">
      <c r="B97" s="19" t="s">
        <v>31</v>
      </c>
      <c r="C97" s="24"/>
      <c r="D97" s="23">
        <f>SUM(D98:D109)</f>
        <v>176054</v>
      </c>
      <c r="E97" s="26">
        <f>D97/SUM(D85:D96)</f>
        <v>1.0093045387574457</v>
      </c>
      <c r="F97" s="23">
        <f>SUM(F98:F109)</f>
        <v>86401</v>
      </c>
      <c r="G97" s="26">
        <f>F97/SUM(F85:F96)</f>
        <v>1.0231266578249336</v>
      </c>
      <c r="H97" s="23">
        <f>SUM(H98:H109)</f>
        <v>1188</v>
      </c>
      <c r="I97" s="23">
        <f>SUM(I98:I109)</f>
        <v>85213</v>
      </c>
      <c r="J97" s="23">
        <f>SUM(J98:J109)</f>
        <v>89653</v>
      </c>
      <c r="K97" s="26">
        <f>J97/SUM(J85:J96)</f>
        <v>0.996332640609893</v>
      </c>
      <c r="L97" s="23">
        <f>SUM(L98:L109)</f>
        <v>3662</v>
      </c>
      <c r="M97" s="23">
        <f>SUM(M98:M109)</f>
        <v>85991</v>
      </c>
    </row>
    <row r="98" spans="2:13" ht="14.25" customHeight="1" hidden="1">
      <c r="B98" s="20"/>
      <c r="C98" s="8" t="s">
        <v>13</v>
      </c>
      <c r="D98" s="30">
        <f>IF(F98="","",F98+J98)</f>
        <v>13854</v>
      </c>
      <c r="E98" s="9">
        <f aca="true" t="shared" si="35" ref="E98:E103">IF(D98="","",D98/D85)</f>
        <v>0.8976286121549825</v>
      </c>
      <c r="F98" s="29">
        <f aca="true" t="shared" si="36" ref="F98:F109">IF(H98="","",H98+I98)</f>
        <v>6814</v>
      </c>
      <c r="G98" s="9">
        <f>IF(F98="","",F98/F85)</f>
        <v>0.9035936878398091</v>
      </c>
      <c r="H98" s="3">
        <v>87</v>
      </c>
      <c r="I98" s="3">
        <v>6727</v>
      </c>
      <c r="J98" s="35">
        <f>IF(L98="","",L98+M98)</f>
        <v>7040</v>
      </c>
      <c r="K98" s="9">
        <f>IF(J98="","",J98/J85)</f>
        <v>0.8919295578360573</v>
      </c>
      <c r="L98" s="3">
        <v>306</v>
      </c>
      <c r="M98" s="3">
        <v>6734</v>
      </c>
    </row>
    <row r="99" spans="2:13" ht="14.25" customHeight="1" hidden="1">
      <c r="B99" s="20"/>
      <c r="C99" s="8" t="s">
        <v>14</v>
      </c>
      <c r="D99" s="30">
        <f>IF(F99="","",F99+J99)</f>
        <v>10151</v>
      </c>
      <c r="E99" s="9">
        <f t="shared" si="35"/>
        <v>0.8063388672650726</v>
      </c>
      <c r="F99" s="29">
        <f t="shared" si="36"/>
        <v>4956</v>
      </c>
      <c r="G99" s="9">
        <f aca="true" t="shared" si="37" ref="G99:G105">IF(F99="","",F99/F86)</f>
        <v>0.8092749836708034</v>
      </c>
      <c r="H99" s="3">
        <v>78</v>
      </c>
      <c r="I99" s="3">
        <v>4878</v>
      </c>
      <c r="J99" s="35">
        <f aca="true" t="shared" si="38" ref="J99:J109">IF(L99="","",L99+M99)</f>
        <v>5195</v>
      </c>
      <c r="K99" s="9">
        <f aca="true" t="shared" si="39" ref="K99:K109">IF(J99="","",J99/J86)</f>
        <v>0.8035576179427688</v>
      </c>
      <c r="L99" s="3">
        <v>250</v>
      </c>
      <c r="M99" s="7">
        <v>4945</v>
      </c>
    </row>
    <row r="100" spans="2:13" ht="14.25" customHeight="1" hidden="1">
      <c r="B100" s="20"/>
      <c r="C100" s="8" t="s">
        <v>15</v>
      </c>
      <c r="D100" s="30">
        <f>IF(F100="","",F100+J100)</f>
        <v>16563</v>
      </c>
      <c r="E100" s="9">
        <f t="shared" si="35"/>
        <v>1.0086474636136655</v>
      </c>
      <c r="F100" s="29">
        <f t="shared" si="36"/>
        <v>8177</v>
      </c>
      <c r="G100" s="9">
        <f t="shared" si="37"/>
        <v>1.038744918699187</v>
      </c>
      <c r="H100" s="3">
        <v>109</v>
      </c>
      <c r="I100" s="3">
        <v>8068</v>
      </c>
      <c r="J100" s="35">
        <f t="shared" si="38"/>
        <v>8386</v>
      </c>
      <c r="K100" s="9">
        <f t="shared" si="39"/>
        <v>0.9809334425078957</v>
      </c>
      <c r="L100" s="3">
        <v>331</v>
      </c>
      <c r="M100" s="7">
        <v>8055</v>
      </c>
    </row>
    <row r="101" spans="2:13" ht="14.25" customHeight="1">
      <c r="B101" s="20"/>
      <c r="C101" s="8" t="s">
        <v>16</v>
      </c>
      <c r="D101" s="30">
        <f aca="true" t="shared" si="40" ref="D101:D109">IF(F101="","",F101+J101)</f>
        <v>15840</v>
      </c>
      <c r="E101" s="9">
        <f t="shared" si="35"/>
        <v>1.034010052875514</v>
      </c>
      <c r="F101" s="29">
        <f t="shared" si="36"/>
        <v>7820</v>
      </c>
      <c r="G101" s="9">
        <f t="shared" si="37"/>
        <v>1.0619228680065183</v>
      </c>
      <c r="H101" s="3">
        <v>107</v>
      </c>
      <c r="I101" s="3">
        <v>7713</v>
      </c>
      <c r="J101" s="35">
        <f t="shared" si="38"/>
        <v>8020</v>
      </c>
      <c r="K101" s="9">
        <f t="shared" si="39"/>
        <v>1.0081709616593337</v>
      </c>
      <c r="L101" s="3">
        <v>318</v>
      </c>
      <c r="M101" s="7">
        <v>7702</v>
      </c>
    </row>
    <row r="102" spans="2:13" ht="14.25" customHeight="1">
      <c r="B102" s="45"/>
      <c r="C102" s="8" t="s">
        <v>17</v>
      </c>
      <c r="D102" s="30">
        <f t="shared" si="40"/>
        <v>12920</v>
      </c>
      <c r="E102" s="9">
        <f t="shared" si="35"/>
        <v>0.9753151656978939</v>
      </c>
      <c r="F102" s="29">
        <f t="shared" si="36"/>
        <v>6381</v>
      </c>
      <c r="G102" s="9">
        <f t="shared" si="37"/>
        <v>1.0040912667191189</v>
      </c>
      <c r="H102" s="3">
        <v>77</v>
      </c>
      <c r="I102" s="3">
        <v>6304</v>
      </c>
      <c r="J102" s="35">
        <f t="shared" si="38"/>
        <v>6539</v>
      </c>
      <c r="K102" s="9">
        <f t="shared" si="39"/>
        <v>0.9487811955890888</v>
      </c>
      <c r="L102" s="3">
        <v>271</v>
      </c>
      <c r="M102" s="7">
        <v>6268</v>
      </c>
    </row>
    <row r="103" spans="2:13" ht="14.25" customHeight="1">
      <c r="B103" s="45"/>
      <c r="C103" s="8" t="s">
        <v>12</v>
      </c>
      <c r="D103" s="30">
        <f t="shared" si="40"/>
        <v>14062</v>
      </c>
      <c r="E103" s="9">
        <f t="shared" si="35"/>
        <v>0.9943430915004949</v>
      </c>
      <c r="F103" s="29">
        <f t="shared" si="36"/>
        <v>6948</v>
      </c>
      <c r="G103" s="9">
        <f t="shared" si="37"/>
        <v>1.0128279883381923</v>
      </c>
      <c r="H103" s="3">
        <v>96</v>
      </c>
      <c r="I103" s="3">
        <v>6852</v>
      </c>
      <c r="J103" s="35">
        <f t="shared" si="38"/>
        <v>7114</v>
      </c>
      <c r="K103" s="9">
        <f t="shared" si="39"/>
        <v>0.9769294149958803</v>
      </c>
      <c r="L103" s="3">
        <v>276</v>
      </c>
      <c r="M103" s="7">
        <v>6838</v>
      </c>
    </row>
    <row r="104" spans="2:13" ht="14.25" customHeight="1">
      <c r="B104" s="20"/>
      <c r="C104" s="8" t="s">
        <v>6</v>
      </c>
      <c r="D104" s="30">
        <f t="shared" si="40"/>
        <v>15710</v>
      </c>
      <c r="E104" s="9">
        <f aca="true" t="shared" si="41" ref="E104:E109">IF(D104="","",D104/D91)</f>
        <v>1.057200538358008</v>
      </c>
      <c r="F104" s="29">
        <f t="shared" si="36"/>
        <v>7744</v>
      </c>
      <c r="G104" s="9">
        <f t="shared" si="37"/>
        <v>1.0811112662292335</v>
      </c>
      <c r="H104" s="3">
        <v>91</v>
      </c>
      <c r="I104" s="3">
        <v>7653</v>
      </c>
      <c r="J104" s="35">
        <f t="shared" si="38"/>
        <v>7966</v>
      </c>
      <c r="K104" s="9">
        <f t="shared" si="39"/>
        <v>1.0349486813044042</v>
      </c>
      <c r="L104" s="3">
        <v>326</v>
      </c>
      <c r="M104" s="7">
        <v>7640</v>
      </c>
    </row>
    <row r="105" spans="2:13" ht="14.25" customHeight="1">
      <c r="B105" s="20"/>
      <c r="C105" s="10" t="s">
        <v>7</v>
      </c>
      <c r="D105" s="30">
        <f t="shared" si="40"/>
        <v>14757</v>
      </c>
      <c r="E105" s="9">
        <f t="shared" si="41"/>
        <v>1.0898818316100443</v>
      </c>
      <c r="F105" s="29">
        <f t="shared" si="36"/>
        <v>7269</v>
      </c>
      <c r="G105" s="9">
        <f t="shared" si="37"/>
        <v>1.1152193924516722</v>
      </c>
      <c r="H105" s="11">
        <v>92</v>
      </c>
      <c r="I105" s="11">
        <v>7177</v>
      </c>
      <c r="J105" s="35">
        <f t="shared" si="38"/>
        <v>7488</v>
      </c>
      <c r="K105" s="9">
        <f t="shared" si="39"/>
        <v>1.066362859584164</v>
      </c>
      <c r="L105" s="11">
        <v>327</v>
      </c>
      <c r="M105" s="12">
        <v>7161</v>
      </c>
    </row>
    <row r="106" spans="2:13" ht="14.25" customHeight="1">
      <c r="B106" s="20"/>
      <c r="C106" s="8" t="s">
        <v>8</v>
      </c>
      <c r="D106" s="30">
        <f t="shared" si="40"/>
        <v>15218</v>
      </c>
      <c r="E106" s="9">
        <f t="shared" si="41"/>
        <v>0.9806044203879116</v>
      </c>
      <c r="F106" s="29">
        <f t="shared" si="36"/>
        <v>7475</v>
      </c>
      <c r="G106" s="9">
        <f>IF(F106="","",F106/F93)</f>
        <v>0.9940159574468085</v>
      </c>
      <c r="H106" s="3">
        <v>114</v>
      </c>
      <c r="I106" s="3">
        <v>7361</v>
      </c>
      <c r="J106" s="35">
        <f t="shared" si="38"/>
        <v>7743</v>
      </c>
      <c r="K106" s="9">
        <f t="shared" si="39"/>
        <v>0.9679959994999375</v>
      </c>
      <c r="L106" s="3">
        <v>348</v>
      </c>
      <c r="M106" s="7">
        <v>7395</v>
      </c>
    </row>
    <row r="107" spans="2:13" ht="14.25" customHeight="1">
      <c r="B107" s="20"/>
      <c r="C107" s="8" t="s">
        <v>9</v>
      </c>
      <c r="D107" s="30">
        <f t="shared" si="40"/>
        <v>13903</v>
      </c>
      <c r="E107" s="9">
        <f t="shared" si="41"/>
        <v>0.9502426354999658</v>
      </c>
      <c r="F107" s="29">
        <f t="shared" si="36"/>
        <v>6872</v>
      </c>
      <c r="G107" s="9">
        <f>IF(F107="","",F107/F94)</f>
        <v>0.9741990360079388</v>
      </c>
      <c r="H107" s="3">
        <v>108</v>
      </c>
      <c r="I107" s="3">
        <v>6764</v>
      </c>
      <c r="J107" s="35">
        <f t="shared" si="38"/>
        <v>7031</v>
      </c>
      <c r="K107" s="9">
        <f t="shared" si="39"/>
        <v>0.9279398178698693</v>
      </c>
      <c r="L107" s="3">
        <v>279</v>
      </c>
      <c r="M107" s="7">
        <v>6752</v>
      </c>
    </row>
    <row r="108" spans="2:13" ht="14.25" customHeight="1">
      <c r="B108" s="20"/>
      <c r="C108" s="8" t="s">
        <v>10</v>
      </c>
      <c r="D108" s="30">
        <f t="shared" si="40"/>
        <v>16685</v>
      </c>
      <c r="E108" s="9">
        <f t="shared" si="41"/>
        <v>1.1741731175228711</v>
      </c>
      <c r="F108" s="29">
        <f t="shared" si="36"/>
        <v>8024</v>
      </c>
      <c r="G108" s="9">
        <f>IF(F108="","",F108/F95)</f>
        <v>1.1575302942873629</v>
      </c>
      <c r="H108" s="3">
        <v>112</v>
      </c>
      <c r="I108" s="3">
        <v>7912</v>
      </c>
      <c r="J108" s="35">
        <f t="shared" si="38"/>
        <v>8661</v>
      </c>
      <c r="K108" s="9">
        <f t="shared" si="39"/>
        <v>1.1900247320692499</v>
      </c>
      <c r="L108" s="3">
        <v>313</v>
      </c>
      <c r="M108" s="7">
        <v>8348</v>
      </c>
    </row>
    <row r="109" spans="2:13" ht="14.25" customHeight="1">
      <c r="B109" s="44"/>
      <c r="C109" s="8" t="s">
        <v>18</v>
      </c>
      <c r="D109" s="30">
        <f t="shared" si="40"/>
        <v>16391</v>
      </c>
      <c r="E109" s="9">
        <f t="shared" si="41"/>
        <v>1.128934499621186</v>
      </c>
      <c r="F109" s="29">
        <f t="shared" si="36"/>
        <v>7921</v>
      </c>
      <c r="G109" s="9">
        <f>IF(F109="","",F109/F96)</f>
        <v>1.1086074177746676</v>
      </c>
      <c r="H109" s="3">
        <v>117</v>
      </c>
      <c r="I109" s="3">
        <v>7804</v>
      </c>
      <c r="J109" s="35">
        <f t="shared" si="38"/>
        <v>8470</v>
      </c>
      <c r="K109" s="9">
        <f t="shared" si="39"/>
        <v>1.1486303227556278</v>
      </c>
      <c r="L109" s="3">
        <v>317</v>
      </c>
      <c r="M109" s="7">
        <v>8153</v>
      </c>
    </row>
    <row r="110" spans="2:13" ht="14.25" customHeight="1">
      <c r="B110" s="19" t="s">
        <v>32</v>
      </c>
      <c r="C110" s="24"/>
      <c r="D110" s="23">
        <f>SUM(D111:D122)</f>
        <v>57749</v>
      </c>
      <c r="E110" s="26">
        <f>D110/SUM(D98:D101)</f>
        <v>1.023773223656219</v>
      </c>
      <c r="F110" s="23">
        <f>SUM(F111:F122)</f>
        <v>27818</v>
      </c>
      <c r="G110" s="26">
        <f>F110/SUM(F98:F101)</f>
        <v>1.001836712644506</v>
      </c>
      <c r="H110" s="23">
        <f>SUM(H111:H122)</f>
        <v>399</v>
      </c>
      <c r="I110" s="23">
        <f>SUM(I111:I122)</f>
        <v>27419</v>
      </c>
      <c r="J110" s="23">
        <f>SUM(J111:J122)</f>
        <v>29931</v>
      </c>
      <c r="K110" s="26">
        <f>J110/SUM(J98:J101)</f>
        <v>1.0450403268042316</v>
      </c>
      <c r="L110" s="23">
        <f>SUM(L111:L122)</f>
        <v>1268</v>
      </c>
      <c r="M110" s="23">
        <f>SUM(M111:M122)</f>
        <v>28663</v>
      </c>
    </row>
    <row r="111" spans="2:13" ht="14.25" customHeight="1">
      <c r="B111" s="20"/>
      <c r="C111" s="8" t="s">
        <v>13</v>
      </c>
      <c r="D111" s="30">
        <f>IF(F111="","",F111+J111)</f>
        <v>13163</v>
      </c>
      <c r="E111" s="9">
        <f aca="true" t="shared" si="42" ref="E111:E122">IF(D111="","",D111/D98)</f>
        <v>0.9501227082431067</v>
      </c>
      <c r="F111" s="29">
        <f aca="true" t="shared" si="43" ref="F111:F122">IF(H111="","",H111+I111)</f>
        <v>6257</v>
      </c>
      <c r="G111" s="9">
        <f>IF(F111="","",F111/F98)</f>
        <v>0.9182565306721456</v>
      </c>
      <c r="H111" s="3">
        <v>78</v>
      </c>
      <c r="I111" s="3">
        <v>6179</v>
      </c>
      <c r="J111" s="35">
        <f>IF(L111="","",L111+M111)</f>
        <v>6906</v>
      </c>
      <c r="K111" s="9">
        <f>IF(J111="","",J111/J98)</f>
        <v>0.9809659090909091</v>
      </c>
      <c r="L111" s="3">
        <v>265</v>
      </c>
      <c r="M111" s="3">
        <v>6641</v>
      </c>
    </row>
    <row r="112" spans="2:13" ht="14.25" customHeight="1">
      <c r="B112" s="20"/>
      <c r="C112" s="8" t="s">
        <v>14</v>
      </c>
      <c r="D112" s="30">
        <f>IF(F112="","",F112+J112)</f>
        <v>11770</v>
      </c>
      <c r="E112" s="9">
        <f t="shared" si="42"/>
        <v>1.1594916756969758</v>
      </c>
      <c r="F112" s="29">
        <f t="shared" si="43"/>
        <v>5726</v>
      </c>
      <c r="G112" s="9">
        <f aca="true" t="shared" si="44" ref="G112:G118">IF(F112="","",F112/F99)</f>
        <v>1.155367231638418</v>
      </c>
      <c r="H112" s="3">
        <v>85</v>
      </c>
      <c r="I112" s="3">
        <v>5641</v>
      </c>
      <c r="J112" s="35">
        <f aca="true" t="shared" si="45" ref="J112:J122">IF(L112="","",L112+M112)</f>
        <v>6044</v>
      </c>
      <c r="K112" s="9">
        <f aca="true" t="shared" si="46" ref="K112:K122">IF(J112="","",J112/J99)</f>
        <v>1.1634263715110684</v>
      </c>
      <c r="L112" s="3">
        <v>244</v>
      </c>
      <c r="M112" s="7">
        <v>5800</v>
      </c>
    </row>
    <row r="113" spans="2:13" ht="14.25" customHeight="1">
      <c r="B113" s="20"/>
      <c r="C113" s="8" t="s">
        <v>15</v>
      </c>
      <c r="D113" s="30">
        <f>IF(F113="","",F113+J113)</f>
        <v>17022</v>
      </c>
      <c r="E113" s="9">
        <f t="shared" si="42"/>
        <v>1.0277123709472922</v>
      </c>
      <c r="F113" s="29">
        <f t="shared" si="43"/>
        <v>8208</v>
      </c>
      <c r="G113" s="9">
        <f t="shared" si="44"/>
        <v>1.0037911214381803</v>
      </c>
      <c r="H113" s="3">
        <v>124</v>
      </c>
      <c r="I113" s="3">
        <v>8084</v>
      </c>
      <c r="J113" s="35">
        <f t="shared" si="45"/>
        <v>8814</v>
      </c>
      <c r="K113" s="9">
        <f t="shared" si="46"/>
        <v>1.0510374433579777</v>
      </c>
      <c r="L113" s="3">
        <v>406</v>
      </c>
      <c r="M113" s="7">
        <v>8408</v>
      </c>
    </row>
    <row r="114" spans="2:13" ht="14.25" customHeight="1">
      <c r="B114" s="44"/>
      <c r="C114" s="8" t="s">
        <v>16</v>
      </c>
      <c r="D114" s="30">
        <f aca="true" t="shared" si="47" ref="D114:D122">IF(F114="","",F114+J114)</f>
        <v>15794</v>
      </c>
      <c r="E114" s="9">
        <f t="shared" si="42"/>
        <v>0.9970959595959596</v>
      </c>
      <c r="F114" s="29">
        <f t="shared" si="43"/>
        <v>7627</v>
      </c>
      <c r="G114" s="9">
        <f t="shared" si="44"/>
        <v>0.9753196930946292</v>
      </c>
      <c r="H114" s="3">
        <v>112</v>
      </c>
      <c r="I114" s="3">
        <v>7515</v>
      </c>
      <c r="J114" s="35">
        <f t="shared" si="45"/>
        <v>8167</v>
      </c>
      <c r="K114" s="9">
        <f t="shared" si="46"/>
        <v>1.0183291770573566</v>
      </c>
      <c r="L114" s="3">
        <v>353</v>
      </c>
      <c r="M114" s="7">
        <v>7814</v>
      </c>
    </row>
    <row r="115" spans="2:13" ht="14.25" customHeight="1" hidden="1">
      <c r="B115" s="45"/>
      <c r="C115" s="8" t="s">
        <v>17</v>
      </c>
      <c r="D115" s="30">
        <f t="shared" si="47"/>
      </c>
      <c r="E115" s="9">
        <f t="shared" si="42"/>
      </c>
      <c r="F115" s="29">
        <f t="shared" si="43"/>
      </c>
      <c r="G115" s="9">
        <f t="shared" si="44"/>
      </c>
      <c r="H115" s="3"/>
      <c r="I115" s="3"/>
      <c r="J115" s="35">
        <f t="shared" si="45"/>
      </c>
      <c r="K115" s="9">
        <f t="shared" si="46"/>
      </c>
      <c r="L115" s="3"/>
      <c r="M115" s="7"/>
    </row>
    <row r="116" spans="2:13" ht="14.25" customHeight="1" hidden="1">
      <c r="B116" s="45"/>
      <c r="C116" s="8" t="s">
        <v>12</v>
      </c>
      <c r="D116" s="30">
        <f t="shared" si="47"/>
      </c>
      <c r="E116" s="9">
        <f t="shared" si="42"/>
      </c>
      <c r="F116" s="29">
        <f t="shared" si="43"/>
      </c>
      <c r="G116" s="9">
        <f t="shared" si="44"/>
      </c>
      <c r="H116" s="3"/>
      <c r="I116" s="3"/>
      <c r="J116" s="35">
        <f t="shared" si="45"/>
      </c>
      <c r="K116" s="9">
        <f t="shared" si="46"/>
      </c>
      <c r="L116" s="3"/>
      <c r="M116" s="7"/>
    </row>
    <row r="117" spans="2:13" ht="14.25" customHeight="1" hidden="1">
      <c r="B117" s="20"/>
      <c r="C117" s="8" t="s">
        <v>6</v>
      </c>
      <c r="D117" s="30">
        <f t="shared" si="47"/>
      </c>
      <c r="E117" s="9">
        <f t="shared" si="42"/>
      </c>
      <c r="F117" s="29">
        <f t="shared" si="43"/>
      </c>
      <c r="G117" s="9">
        <f t="shared" si="44"/>
      </c>
      <c r="H117" s="3"/>
      <c r="I117" s="3"/>
      <c r="J117" s="35">
        <f t="shared" si="45"/>
      </c>
      <c r="K117" s="9">
        <f t="shared" si="46"/>
      </c>
      <c r="L117" s="3"/>
      <c r="M117" s="7"/>
    </row>
    <row r="118" spans="2:13" ht="14.25" customHeight="1" hidden="1">
      <c r="B118" s="20"/>
      <c r="C118" s="10" t="s">
        <v>7</v>
      </c>
      <c r="D118" s="30">
        <f t="shared" si="47"/>
      </c>
      <c r="E118" s="9">
        <f t="shared" si="42"/>
      </c>
      <c r="F118" s="29">
        <f t="shared" si="43"/>
      </c>
      <c r="G118" s="9">
        <f t="shared" si="44"/>
      </c>
      <c r="H118" s="11"/>
      <c r="I118" s="11"/>
      <c r="J118" s="35">
        <f t="shared" si="45"/>
      </c>
      <c r="K118" s="9">
        <f t="shared" si="46"/>
      </c>
      <c r="L118" s="11"/>
      <c r="M118" s="12"/>
    </row>
    <row r="119" spans="2:13" ht="14.25" customHeight="1" hidden="1">
      <c r="B119" s="20"/>
      <c r="C119" s="8" t="s">
        <v>8</v>
      </c>
      <c r="D119" s="30">
        <f t="shared" si="47"/>
      </c>
      <c r="E119" s="9">
        <f t="shared" si="42"/>
      </c>
      <c r="F119" s="29">
        <f t="shared" si="43"/>
      </c>
      <c r="G119" s="9">
        <f>IF(F119="","",F119/F106)</f>
      </c>
      <c r="H119" s="3"/>
      <c r="I119" s="3"/>
      <c r="J119" s="35">
        <f t="shared" si="45"/>
      </c>
      <c r="K119" s="9">
        <f t="shared" si="46"/>
      </c>
      <c r="L119" s="3"/>
      <c r="M119" s="7"/>
    </row>
    <row r="120" spans="2:13" ht="14.25" customHeight="1" hidden="1">
      <c r="B120" s="20"/>
      <c r="C120" s="8" t="s">
        <v>9</v>
      </c>
      <c r="D120" s="30">
        <f t="shared" si="47"/>
      </c>
      <c r="E120" s="9">
        <f t="shared" si="42"/>
      </c>
      <c r="F120" s="29">
        <f t="shared" si="43"/>
      </c>
      <c r="G120" s="9">
        <f>IF(F120="","",F120/F107)</f>
      </c>
      <c r="H120" s="3"/>
      <c r="I120" s="3"/>
      <c r="J120" s="35">
        <f t="shared" si="45"/>
      </c>
      <c r="K120" s="9">
        <f t="shared" si="46"/>
      </c>
      <c r="L120" s="3"/>
      <c r="M120" s="7"/>
    </row>
    <row r="121" spans="2:13" ht="14.25" customHeight="1" hidden="1">
      <c r="B121" s="20"/>
      <c r="C121" s="8" t="s">
        <v>10</v>
      </c>
      <c r="D121" s="30">
        <f t="shared" si="47"/>
      </c>
      <c r="E121" s="9">
        <f t="shared" si="42"/>
      </c>
      <c r="F121" s="29">
        <f t="shared" si="43"/>
      </c>
      <c r="G121" s="9">
        <f>IF(F121="","",F121/F108)</f>
      </c>
      <c r="H121" s="3"/>
      <c r="I121" s="3"/>
      <c r="J121" s="35">
        <f t="shared" si="45"/>
      </c>
      <c r="K121" s="9">
        <f t="shared" si="46"/>
      </c>
      <c r="L121" s="3"/>
      <c r="M121" s="7"/>
    </row>
    <row r="122" spans="2:13" ht="14.25" customHeight="1" hidden="1">
      <c r="B122" s="44"/>
      <c r="C122" s="8" t="s">
        <v>18</v>
      </c>
      <c r="D122" s="30">
        <f t="shared" si="47"/>
      </c>
      <c r="E122" s="9">
        <f t="shared" si="42"/>
      </c>
      <c r="F122" s="29">
        <f t="shared" si="43"/>
      </c>
      <c r="G122" s="9">
        <f>IF(F122="","",F122/F109)</f>
      </c>
      <c r="H122" s="3"/>
      <c r="I122" s="3"/>
      <c r="J122" s="35">
        <f t="shared" si="45"/>
      </c>
      <c r="K122" s="9">
        <f t="shared" si="46"/>
      </c>
      <c r="L122" s="3"/>
      <c r="M122" s="7"/>
    </row>
    <row r="123" spans="2:13" ht="14.25" customHeight="1">
      <c r="B123" s="50"/>
      <c r="C123" s="51"/>
      <c r="D123" s="48"/>
      <c r="E123" s="47"/>
      <c r="F123" s="48"/>
      <c r="G123" s="47"/>
      <c r="H123" s="48"/>
      <c r="I123" s="48"/>
      <c r="J123" s="48"/>
      <c r="K123" s="47"/>
      <c r="L123" s="48"/>
      <c r="M123" s="49"/>
    </row>
    <row r="124" spans="2:13" ht="14.25" customHeight="1">
      <c r="B124" s="50"/>
      <c r="C124" s="51"/>
      <c r="D124" s="48"/>
      <c r="E124" s="47"/>
      <c r="F124" s="48"/>
      <c r="G124" s="47"/>
      <c r="H124" s="48"/>
      <c r="I124" s="48"/>
      <c r="J124" s="48"/>
      <c r="K124" s="47"/>
      <c r="L124" s="48"/>
      <c r="M124" s="49"/>
    </row>
    <row r="125" spans="2:13" ht="14.25" customHeight="1">
      <c r="B125" s="50"/>
      <c r="C125" s="51"/>
      <c r="D125" s="48"/>
      <c r="E125" s="47"/>
      <c r="F125" s="48"/>
      <c r="G125" s="47"/>
      <c r="H125" s="48"/>
      <c r="I125" s="48"/>
      <c r="J125" s="48"/>
      <c r="K125" s="47"/>
      <c r="L125" s="48"/>
      <c r="M125" s="49"/>
    </row>
    <row r="126" spans="2:11" ht="14.25" customHeight="1">
      <c r="B126" s="52"/>
      <c r="C126" s="52"/>
      <c r="D126" s="52"/>
      <c r="E126" s="52"/>
      <c r="F126" s="52"/>
      <c r="G126" s="52"/>
      <c r="H126" s="52"/>
      <c r="I126" s="52"/>
      <c r="J126" s="52"/>
      <c r="K126" s="52"/>
    </row>
  </sheetData>
  <sheetProtection selectLockedCells="1"/>
  <mergeCells count="8">
    <mergeCell ref="L3:L4"/>
    <mergeCell ref="M3:M4"/>
    <mergeCell ref="B2:C4"/>
    <mergeCell ref="D2:E3"/>
    <mergeCell ref="F2:G3"/>
    <mergeCell ref="J2:K3"/>
    <mergeCell ref="H3:H4"/>
    <mergeCell ref="I3:I4"/>
  </mergeCells>
  <printOptions/>
  <pageMargins left="0.5905511811023623" right="0.2755905511811024" top="0.4724409448818898" bottom="0.26" header="0.31496062992125984" footer="0.2"/>
  <pageSetup fitToHeight="1" fitToWidth="1" horizontalDpi="600" verticalDpi="600" orientation="portrait" paperSize="9" r:id="rId2"/>
  <ignoredErrors>
    <ignoredError sqref="E20:E31 E6:F6 E19:F19 H72:I72 G19 E33:E44 D32:E32 G32:J32 E46:E58 D45:F45 G45:J45 E59:E71 D58 G59:I70 G46:I57 G33:I44 G20:I31 L72:M72 K59:M70 K46:M57 K33:M44 K20:M31 F32:F44 F46:F71 K45:M45 K32:M32 J58:K58 G58 F72:F84 J71:K71 D84:E84 G84:K84 L84:M84 F85:F110 J97:K97 G71 D97:E97 G97 D110:E110 F111:F114 J110:K110 G110" formula="1"/>
    <ignoredError sqref="H19:I19 K19:M19" formula="1" formulaRange="1"/>
    <ignoredError sqref="L58:M58 H58:I5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oki-local-admin</dc:creator>
  <cp:keywords/>
  <dc:description/>
  <cp:lastModifiedBy>税関</cp:lastModifiedBy>
  <cp:lastPrinted>2017-02-03T04:06:34Z</cp:lastPrinted>
  <dcterms:created xsi:type="dcterms:W3CDTF">2013-01-21T09:26:01Z</dcterms:created>
  <dcterms:modified xsi:type="dcterms:W3CDTF">2017-05-02T05:43:22Z</dcterms:modified>
  <cp:category/>
  <cp:version/>
  <cp:contentType/>
  <cp:contentStatus/>
</cp:coreProperties>
</file>