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tabRatio="844"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4（競争入札（物品役務等））'!$A$5:$L$18</definedName>
    <definedName name="_xlnm._FilterDatabase" localSheetId="11" hidden="1">'横浜別記様式 5（随意契約（物品役務等））'!$A$5:$N$11</definedName>
    <definedName name="_xlnm._FilterDatabase" localSheetId="12" hidden="1">'横浜別記様式 6（応札（応募）業者数1者関連）'!$A$4:$K$16</definedName>
    <definedName name="_xlnm._FilterDatabase" localSheetId="4" hidden="1">'東京別記様式 4（競争入札（物品役務等））'!$A$5:$O$32</definedName>
    <definedName name="_xlnm._FilterDatabase" localSheetId="5" hidden="1">'東京別記様式 5（随意契約（物品役務等））'!$A$5:$Q$53</definedName>
    <definedName name="_xlnm._FilterDatabase" localSheetId="6" hidden="1">'東京別記様式 6（応札（応募）業者数1者関連）'!$A$1:$M$20</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4（競争入札（物品役務等））'!$A$1:$K$21</definedName>
    <definedName name="_xlnm.Print_Area" localSheetId="11">'横浜別記様式 5（随意契約（物品役務等））'!$A$1:$L$16</definedName>
    <definedName name="_xlnm.Print_Area" localSheetId="12">'横浜別記様式 6（応札（応募）業者数1者関連）'!$A$1:$J$16</definedName>
    <definedName name="_xlnm.Print_Area" localSheetId="2">'東京別記様式 2（競争入札（公共工事））'!$A$1:$K$13</definedName>
    <definedName name="_xlnm.Print_Area" localSheetId="3">'東京別記様式 3（随意契約（公共工事））'!$A$1:$L$14</definedName>
    <definedName name="_xlnm.Print_Area" localSheetId="4">'東京別記様式 4（競争入札（物品役務等））'!$A$1:$K$35</definedName>
    <definedName name="_xlnm.Print_Area" localSheetId="5">'東京別記様式 5（随意契約（物品役務等））'!$A$1:$L$51</definedName>
    <definedName name="_xlnm.Print_Area" localSheetId="6">'東京別記様式 6（応札（応募）業者数1者関連）'!$A$1:$J$16</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<sst xmlns="http://schemas.openxmlformats.org/spreadsheetml/2006/main" count="677" uniqueCount="236">
  <si>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</si>
  <si>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</si>
  <si>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</si>
  <si>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</si>
  <si>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</si>
  <si>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</si>
  <si>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</si>
  <si>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</si>
  <si>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</si>
  <si>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</si>
  <si>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</si>
  <si>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</si>
  <si>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</si>
  <si>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</si>
  <si>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</si>
  <si>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</si>
  <si>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</si>
  <si>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</si>
  <si>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</si>
  <si>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予定価格
（円）</t>
  </si>
  <si>
    <t>契約金額
（円）</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</si>
  <si>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</si>
  <si>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</si>
  <si>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</si>
  <si>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</si>
  <si>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</si>
  <si>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</si>
  <si>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</si>
  <si>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</si>
  <si>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</si>
  <si>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</si>
  <si>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</si>
  <si>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</si>
  <si>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</si>
  <si>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</si>
  <si>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</si>
  <si>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</si>
  <si>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</si>
  <si>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</si>
  <si>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</si>
  <si>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</si>
  <si>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</si>
  <si>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</si>
  <si>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</si>
  <si>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</si>
  <si>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</si>
  <si>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</si>
  <si>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</si>
  <si>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</si>
  <si>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</si>
  <si>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</si>
  <si>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</si>
  <si>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係</t>
  </si>
  <si>
    <t>（部局名：東京税関・横浜税関）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</si>
  <si>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</si>
  <si>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</si>
  <si>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</si>
  <si>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</si>
  <si>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</si>
  <si>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</si>
  <si>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</si>
  <si>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</si>
  <si>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法人番号</t>
  </si>
  <si>
    <t>（審議対象期間　2020年10月1日～2020年12月31日）</t>
  </si>
  <si>
    <t>事務用椅子の購入契約
63脚</t>
  </si>
  <si>
    <t>支出負担行為担当官代理
横浜税関総務部次長
山上　薫
神奈川県横浜市中区海岸通１－１</t>
  </si>
  <si>
    <t>株式会社マルハチ
神奈川県横浜市鶴見区鶴見中央４－２－１４</t>
  </si>
  <si>
    <t>株式会社ジン・プロダクトライン
千葉県習志野市大久保１－２７－３</t>
  </si>
  <si>
    <t>可搬型不正薬物・爆発物探知装置の定期点検・校正等請負契約
53式</t>
  </si>
  <si>
    <t>株式会社エス・ティ・ジャパン
東京都中央区日本橋蛎殻町
１－１４－１０</t>
  </si>
  <si>
    <t>排ガス処理装置等の点検等請負契約
一式</t>
  </si>
  <si>
    <t>株式会社チヨダサイエンス
東京都千代田区鍛冶町１－８－６</t>
  </si>
  <si>
    <t>一般競争入札</t>
  </si>
  <si>
    <t>高速液体クロマトグラフ タンデム質量分析計、ガスクロマトグラフ質量分析計及び窒素ガス発生装置の点検等請負契約
一式</t>
  </si>
  <si>
    <t>支出負担行為担当官
横浜税関総務部長
神例　高章
神奈川県横浜市中区海岸通１－１</t>
  </si>
  <si>
    <t>西川計測株式会社
東京都渋谷区代々木３－２２－７</t>
  </si>
  <si>
    <t>支出負担行為担当官代理
横浜税関総務部次長 
山上 薫
神奈川県横浜市中区海岸通１－１</t>
  </si>
  <si>
    <t>ALSOK東心株式会社
東京都府中市府中町１－１４－１</t>
  </si>
  <si>
    <t>株式会社明空社
東京都昭島市東町３－１０－６</t>
  </si>
  <si>
    <t>分担契約
契約総額
2,442,000円
（Ｂ）</t>
  </si>
  <si>
    <t>X線貨物検査装置の保守に関する請負契約（スミス・ハイマン社製）
一式</t>
  </si>
  <si>
    <t>Smiths Detection Germany  Gmbh
東京都千代田区内幸町１－１－１</t>
  </si>
  <si>
    <t>鹿島港埠頭監視カメラシステムのドライバーユニットの修理に係る請負契約
一式</t>
  </si>
  <si>
    <t>NECネクサソリューションズ株式会社
東京都港区三田１－４－２８</t>
  </si>
  <si>
    <t>大黒埠頭コンテナ貨物大型Ｘ検査装置の賃貸借契約
令和2年12月1日～令和5年2月28日</t>
  </si>
  <si>
    <t>株式会社ＩＨＩ検査計測
東京都品川区南大井６－２５－３
株式会社ＩＨＩファイナンスサポート
東京都千代田区神田練塀町３</t>
  </si>
  <si>
    <t>4010701000913
4010001124611</t>
  </si>
  <si>
    <t>監視艇「しおかぜ」船体維持修繕　一式</t>
  </si>
  <si>
    <t>支出負担行為担当官
横浜税関総務部長
神例　高章
神奈川県横浜市中区海岸通１－１</t>
  </si>
  <si>
    <t>宮城造船鉄工株式会社
宮城県塩釜市北浜１－１５－３５</t>
  </si>
  <si>
    <t>無人航空機の試験運用に係る業務委託
一式</t>
  </si>
  <si>
    <t>支出負担行為担当官
横浜税関総務部長
神例　高章
神奈川県横浜市中区海岸通１－１</t>
  </si>
  <si>
    <t>三菱重工業株式会社
東京都千代田区丸の内３－２－３</t>
  </si>
  <si>
    <t>アクリルパーテーション等の調達
アクリルパーテーション（W900mm×H600mm×T5mm） 144個ほか42品目</t>
  </si>
  <si>
    <t>緑川化成工業株式会社
東京都台東区駒形１－４－１８</t>
  </si>
  <si>
    <t>人事院規則に係る分析装置等及び検糖計の点検等請負契約
一式</t>
  </si>
  <si>
    <t>株式会社江田商会
神奈川県横浜市港北区新羽町２８４</t>
  </si>
  <si>
    <t>USBメモリの購入契約
USBメモリ240個ほか1品目</t>
  </si>
  <si>
    <t>石元商事株式会社
大阪府大阪市都島区中野町１－７－２０</t>
  </si>
  <si>
    <t>監視艇「たいかい」船体維持修繕　一式</t>
  </si>
  <si>
    <t xml:space="preserve">支出負担行為担当官代理
横浜税関総務部次長
山上　薫
神奈川県横浜市中区海岸通１－１
</t>
  </si>
  <si>
    <t>有限会社根本造船所
神奈川県川崎市川崎区小島町９-１</t>
  </si>
  <si>
    <t>高砂コンテナターミナル税関検査場・多目的置場へのＸ線貨物検査装置の移設に係る請負契約
一式</t>
  </si>
  <si>
    <t>株式会社IHI検査計測
東京都品川区南大井６－２５－３</t>
  </si>
  <si>
    <t>埠頭監視カメラシステム2式（川崎港・鹿島港）の賃貸借(再リース）
令和3年2月1日～令和4年1月31日</t>
  </si>
  <si>
    <t>NECネクサソリューションズ株式会社
東京都港区三田１－４－２８
株式会社JECC
東京都千代田区丸の内３－４－１</t>
  </si>
  <si>
    <t>7010401022924
2010001033475</t>
  </si>
  <si>
    <t>埠頭監視カメラシステム2式（仙台塩釜港・石巻港）の賃貸借(再リース）
令和3年2月1日～令和4年1月31日</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</si>
  <si>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</si>
  <si>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</si>
  <si>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</si>
  <si>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公募</t>
  </si>
  <si>
    <t>横浜税関本関庁舎他26庁舎建築設備等法定点検業務　一式</t>
  </si>
  <si>
    <t>支出負担行為担当官
横浜税関総務部長
神例　高章
神奈川県横浜市中区海岸通１－１
ほか１１官署</t>
  </si>
  <si>
    <t>横浜税関本関庁舎他4ヶ所非常用発電設備30％負荷試験　一式</t>
  </si>
  <si>
    <t>支出負担行為担当官
横浜税関総務部長
神例　高章
神奈川県横浜市中区海岸通１－１
ほか４官署</t>
  </si>
  <si>
    <t>令和2年度社屋状況等調査業務委託　一式</t>
  </si>
  <si>
    <t>・一般的な参加要件以外は指定していない</t>
  </si>
  <si>
    <t>・無人航空機の総飛行時間が2,000時間以上の飛行実績を有する者を１名以上配置すること</t>
  </si>
  <si>
    <t>・一般的な参加要件以外は指定していない</t>
  </si>
  <si>
    <t>・過去においてⅩ線貨物検査装置の保守を行った実績
・作業予定者がⅩ線作業主任者免許を所有していること、若しくはⅩ線作業主任者と同等の社内教育等を受けていることの証明</t>
  </si>
  <si>
    <t>・過去に埠頭監視カメラの保守を行った実績</t>
  </si>
  <si>
    <t>・電離放射線健康診断を受診し、かつ放射線保護教育の受講をしているもの</t>
  </si>
  <si>
    <t>・一般的な参加要件以外は指定していない</t>
  </si>
  <si>
    <t>・一般的な参加要件以外は指定していない</t>
  </si>
  <si>
    <t>・一般的な参加要件以外は指定していない。</t>
  </si>
  <si>
    <t>（部局名：東京税関）</t>
  </si>
  <si>
    <t>新潟空港ターミナルビル官庁専有部空調機更新工事　一式</t>
  </si>
  <si>
    <t>支出負担行為担当官
東京税関総務部長
田中　耕太郎
東京都江東区青海２－７－１１
ほか３官署</t>
  </si>
  <si>
    <t>長沼冷暖房株式会社
新潟県新潟市西蒲区巻甲４１３７－３</t>
  </si>
  <si>
    <t>4,817,112
（A）</t>
  </si>
  <si>
    <t>98.1%
（B/A×100）</t>
  </si>
  <si>
    <t>分担契約・契約総額
4,730,000
（B）</t>
  </si>
  <si>
    <t>成田空港合同庁舎1号棟高架水槽更新工事
一式</t>
  </si>
  <si>
    <t>分任支出負担行為担当官
東京税関成田税関支署長
望月　光弘
千葉県成田市古込字古込１－１
ほか３官署</t>
  </si>
  <si>
    <t>株式会社ミタス
茨城県牛久市小坂町２３２４</t>
  </si>
  <si>
    <t>一般競争入札</t>
  </si>
  <si>
    <t>13,709,418
(A)</t>
  </si>
  <si>
    <t>96.2%
(B/A×100)</t>
  </si>
  <si>
    <t xml:space="preserve">分担契約・契約総額13,200,000円
(B)
</t>
  </si>
  <si>
    <t>新潟税関支署東港出張所電話交換機更新工事
一式</t>
  </si>
  <si>
    <t>支出負担行為担当官
東京税関総務部長
田中　耕太郎
東京都江東区青海２－７－１１</t>
  </si>
  <si>
    <t>双峰通信工業株式会社
新潟県新潟市東区船江町１－５５－１１</t>
  </si>
  <si>
    <t>PTB諸設備機械（共有）整備工事（2020）
一式</t>
  </si>
  <si>
    <t>分任支出負担行為担当官
東京税関成田税関支署長
望月　光弘
千葉県成田市古込字古込１－１
ほか１官署等</t>
  </si>
  <si>
    <t>株式会社成田エアポートテクノ
千葉県成田市古込字古込１－１</t>
  </si>
  <si>
    <t>当該提供を供給できる唯一の業者であることから会計法29条の3第4項に該当するため。（根拠区分：ロ）</t>
  </si>
  <si>
    <t>187,000,000
(A)</t>
  </si>
  <si>
    <t>100%
(B/A×100)</t>
  </si>
  <si>
    <t>－</t>
  </si>
  <si>
    <t>分担契約・契約総額187,000,000円
 (B)</t>
  </si>
  <si>
    <t>令和2年度文書裁断機の調達
文書裁断機（A）28台　ほか1品目</t>
  </si>
  <si>
    <t>支出負担行為担当官代理　
東京税関総務部次長　
遠山　亨司
東京都江東区青海２－７－１１</t>
  </si>
  <si>
    <t>株式会社マルハチ
神奈川県横浜市鶴見区鶴見中央４－２－１４</t>
  </si>
  <si>
    <t>図書「給与小六法　令和3年版」ほかの購入
給与小六法117冊　ほか4品目</t>
  </si>
  <si>
    <t>株式会社かんぽう
大阪府大阪市西区江戸堀１－２－１４</t>
  </si>
  <si>
    <t>空港監視カメラシステムの増設　一式</t>
  </si>
  <si>
    <t>支出負担行為担当官
東京税関総務部長
田中　耕太郎
東京都江東区青海２－７－１１</t>
  </si>
  <si>
    <t>広友サービス株式会社
東京都港区赤坂１－４－１７</t>
  </si>
  <si>
    <t>社屋状況等調査業務委託　一式</t>
  </si>
  <si>
    <t>株式会社審調社
東京都品川区南大井６－３－７</t>
  </si>
  <si>
    <t>同種の他の契約の予定価格を類推されるおそれがあるため公表しない</t>
  </si>
  <si>
    <t>東京港湾合同庁舎他13庁舎建築設備等法定点検業務</t>
  </si>
  <si>
    <t>支出負担行為担当官
東京税関総務部長
田中　耕太郎
東京都江東区青海２－７－１１
ほか７官署</t>
  </si>
  <si>
    <t>株式会社ハマ・メンテ
神奈川県横浜市瀬谷区下瀬谷３－４９－７</t>
  </si>
  <si>
    <t>分担契約・契約総額
2,750,000円
（B)</t>
  </si>
  <si>
    <t>令和2年度　税関情報総合提供システム（JCIS）のプログラム改変 一式</t>
  </si>
  <si>
    <t>富士通株式会社
神奈川県川崎市中原区上小田中４－１－１</t>
  </si>
  <si>
    <t>令和2年度 税関職員用夏制服の調達
男子上衣453着　ほか4品目</t>
  </si>
  <si>
    <t>新陽株式会社
東京都中央区日本橋室町４－３－５</t>
  </si>
  <si>
    <t>令和2年度 税関職員用盛夏服の調達
男子シャツ1,196着　ほか1品目</t>
  </si>
  <si>
    <t>株式会社ジャスカ
岡山県倉敷市児島下の町９－２－２５</t>
  </si>
  <si>
    <t>人工知能関連を含む分析アルゴリズムを用いた予測分析に係る情報処理ソフトウェアの調達
情報処理ソフトウェア　3式</t>
  </si>
  <si>
    <t>株式会社Ｂ７
東京都武蔵野市桜堤１－２－１４－５０３</t>
  </si>
  <si>
    <t>旅券照合ツールのプログラム変更　一式</t>
  </si>
  <si>
    <t>株式会社セック
東京都世田谷区用賀４－１０－１</t>
  </si>
  <si>
    <t>通関事務総合データ通信システム機器の追加（PC）
PC863台ほか6品目</t>
  </si>
  <si>
    <t>ＮＥＣネッツエスアイ株式会社　　
東京都文京区後楽２－６－１</t>
  </si>
  <si>
    <t>令和2年度税関制服用ベルト及びネクタイの調達
税関制服用ベルト90cm　195本ほか4品目</t>
  </si>
  <si>
    <t>東洋紡ユニプロダクツ株式会社
大阪府大阪市中央区常盤町１－３－８</t>
  </si>
  <si>
    <t>令和2年度　税関LAN用トナーカートリッジ等の調達
IPSIO SP トナー　ブラック C740S230箱ほか5品目</t>
  </si>
  <si>
    <t>株式会社秋山商会
東京都中央区東日本橋２－１３－５</t>
  </si>
  <si>
    <t>令和2年度非常用備蓄食料の調達
野菜シチュー（クラッカー付）（60食/箱）2箱ほか5品目</t>
  </si>
  <si>
    <t>株式会社クラウド
東京都新宿区新宿１－１８－１０</t>
  </si>
  <si>
    <t>令和2年度　携帯型蛍光X線分析計4式等の調達
携帯型蛍光X線分析計4式ほか1品目</t>
  </si>
  <si>
    <t>株式会社チヨダサイエンス
東京都千代田区鍛冶町１－８－６</t>
  </si>
  <si>
    <t>電子申告ゲート保守　
一式</t>
  </si>
  <si>
    <t>分任支出負担行為担当官
東京税関成田税関支署長
望月　光弘
千葉県成田市古込字古込１－１</t>
  </si>
  <si>
    <t>日本電気株式会社
東京都港区芝５－７－１</t>
  </si>
  <si>
    <t>成田税関支署出発ロビー詰所パーティションの調達他　一式</t>
  </si>
  <si>
    <t>株式会社オフィスランド
東京都大田区荻中３－１２－１２</t>
  </si>
  <si>
    <t>知的財産侵害物品の国内流入防止のための広報啓発活動に関するバナー広告掲載作業及び制作等　一式</t>
  </si>
  <si>
    <t>株式会社文化工房
東京都港区六本木５－１０－３１</t>
  </si>
  <si>
    <t>図書「輸出統計品目表2021年版」ほかの購入
輸出統計品目表2021年版　1,681冊ほか1品目</t>
  </si>
  <si>
    <t>支出負担行為担当官
東京税関総務部長
田中　耕太郎
東京都江東区青海２－７－１１
ほか１官署</t>
  </si>
  <si>
    <t>株式会社紀伊國屋書店
東京都新宿区新宿３－１７－７</t>
  </si>
  <si>
    <t>15,395,198
(A)</t>
  </si>
  <si>
    <t>90.6%
（B/A×100）</t>
  </si>
  <si>
    <t xml:space="preserve">
小型乗用自動車1台の交換購入</t>
  </si>
  <si>
    <t>日産自動車販売株式会社
東京都港区海岸３－１８－１７</t>
  </si>
  <si>
    <t>一般競争入札
（総合評価方式）</t>
  </si>
  <si>
    <t>通関事務総合データ通信システム（WEBメールサービス）　一式</t>
  </si>
  <si>
    <t>株式会社インターネットイニシアティブ
東京都千代田区富士見２－１０－２</t>
  </si>
  <si>
    <t>ガスクロマトグラフ質量分析装置の調達　一式</t>
  </si>
  <si>
    <t>竹田理化工業株式会社　
東京都渋谷区恵比寿西２－７－５</t>
  </si>
  <si>
    <t>リーフレット印刷
1,500,000枚ほか1品目</t>
  </si>
  <si>
    <t>三陽メディア株式会社
千葉県千葉市中央区浜野町１３９７</t>
  </si>
  <si>
    <t>税関申告アプリの改修作業一式の調達</t>
  </si>
  <si>
    <t>株式会社三恵クリエス
東京都目黒区東山３－１５－１</t>
  </si>
  <si>
    <t>図書「関税率表解説追録42号」ほかの購入
関税率表解説追録42号　1,949冊ほか1品目</t>
  </si>
  <si>
    <t>株式会社塔文社
東京都千代田区九段南２－５－１</t>
  </si>
  <si>
    <t>3,493,499
(A)</t>
  </si>
  <si>
    <t>99.5%
（B/A×100）</t>
  </si>
  <si>
    <t xml:space="preserve">羽田空港飛沫感染防止設備の調達　一式
</t>
  </si>
  <si>
    <t>株式会社凡美社
大阪府羽曳野市恵我之荘３－１－１</t>
  </si>
  <si>
    <t>大型金庫室及び軽量ラックの調達　一式</t>
  </si>
  <si>
    <t>株式会社オフィスランド
東京都大田区萩中３－１２－１２</t>
  </si>
  <si>
    <t>一般競争入札において、入札を実施しても落札者となるべき者がいないことから、会計法第29条の3第5項及び予決令第99条の2に該当するため</t>
  </si>
  <si>
    <t>－</t>
  </si>
  <si>
    <t>スマート税関構想2020の実現に伴う第4次通関情報総合判定システム（第4次CIS）（税関情報総合提供業務機能）のプログラム変更　一式</t>
  </si>
  <si>
    <t>株式会社エヌ・ティ・ティ・データ
東京都江東区豊洲３－３－３</t>
  </si>
  <si>
    <t>公募を実施した結果、業務履行可能な者は1者であって、競争を許さないことから会計法第29条の3第4項に該当するため。</t>
  </si>
  <si>
    <t>埠頭監視カメラシステム機器移設業務　一式</t>
  </si>
  <si>
    <t>NECネクサソリューションズ株式会社
東京都港区三田１－４－２８</t>
  </si>
  <si>
    <t>第4次通関情報総合判定システム（第4次CIS）に係る追加ハードウェアの賃貸借及び保守　
一式</t>
  </si>
  <si>
    <t>（部局名：東京税関）</t>
  </si>
  <si>
    <t>一般的な参加要件以外は指定していない</t>
  </si>
  <si>
    <t>令和2年度　税関情報総合提供システム（JCIS）のプログラム改変　
一式</t>
  </si>
  <si>
    <t>同種の他の契約の予定価格を類推されるおそれがあるため公表しない</t>
  </si>
  <si>
    <t>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有すること（現在、運用中、あるいは運用予定のものを含むものとするが、納入実績、保守実績を発注者に提示できること。）。</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</si>
  <si>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設計・開発または改変とデータ移行を伴うシステム移行した実績を複数有すること（現在、運用中、あるいは運用予定のものを含むものとするが、設計・開発実績を発注者に提示できること）。</t>
  </si>
  <si>
    <t>一般的な参加要件以外は指定していない</t>
  </si>
  <si>
    <t>スマートフォン等で利用されているアプリケーションを設計・開発した実績を有すること（現在、運用中、あるいは運用予定のものを含むものとするが、設計・開発実績を発注者に提示できること）。</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</si>
  <si>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設計・開発又は改変とデータ移行を伴うシステム移行した実績を複数有すること（現在、運用中、あるいは運用予定のものを含むものとするが、設計・開発実績を発注者に提示できること）。</t>
  </si>
  <si>
    <t>-</t>
  </si>
  <si>
    <t>分担契約
契約総額
1,320,000円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</si>
</sst>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quot;円&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8"/>
      <color indexed="8"/>
      <name val="ＭＳ 明朝"/>
      <family val="1"/>
    </font>
    <font>
      <sz val="8"/>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8"/>
      <color indexed="8"/>
      <name val="ＭＳ Ｐゴシック"/>
      <family val="3"/>
    </font>
    <font>
      <sz val="13"/>
      <name val="ＭＳ Ｐゴシック"/>
      <family val="3"/>
    </font>
    <font>
      <sz val="12"/>
      <name val="ＭＳ Ｐゴシック"/>
      <family val="3"/>
    </font>
    <font>
      <sz val="8"/>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10"/>
      <name val="Calibri"/>
      <family val="3"/>
    </font>
    <font>
      <sz val="9"/>
      <name val="Calibri"/>
      <family val="3"/>
    </font>
    <font>
      <sz val="10"/>
      <color theme="1"/>
      <name val="Calibri"/>
      <family val="3"/>
    </font>
    <font>
      <sz val="8"/>
      <color theme="1"/>
      <name val="ＭＳ Ｐゴシック"/>
      <family val="3"/>
    </font>
    <font>
      <sz val="13"/>
      <name val="Calibri"/>
      <family val="3"/>
    </font>
    <font>
      <sz val="12"/>
      <name val="Calibri"/>
      <family val="3"/>
    </font>
    <font>
      <sz val="11"/>
      <color rgb="FFFF0000"/>
      <name val="ＭＳ Ｐゴシック"/>
      <family val="3"/>
    </font>
    <font>
      <sz val="8"/>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thin"/>
    </border>
    <border>
      <left style="thin"/>
      <right style="thin"/>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05">
    <xf numFmtId="0" fontId="0" fillId="0" borderId="0" xfId="0" applyAlignment="1">
      <alignment vertical="center"/>
    </xf>
    <xf numFmtId="58" fontId="49" fillId="0" borderId="10" xfId="63" applyNumberFormat="1" applyFont="1" applyFill="1" applyBorder="1" applyAlignment="1">
      <alignment horizontal="left" vertical="center" wrapText="1"/>
      <protection/>
    </xf>
    <xf numFmtId="0" fontId="50" fillId="0" borderId="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2" xfId="0" applyFont="1" applyBorder="1" applyAlignment="1">
      <alignmen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0" xfId="0" applyFont="1" applyBorder="1" applyAlignment="1">
      <alignment vertical="center" wrapText="1"/>
    </xf>
    <xf numFmtId="0" fontId="50" fillId="0" borderId="13"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49" fillId="0" borderId="0" xfId="0" applyFont="1" applyFill="1" applyAlignment="1">
      <alignment horizontal="center" vertical="center" wrapText="1"/>
    </xf>
    <xf numFmtId="0" fontId="49" fillId="0" borderId="10" xfId="63" applyFont="1" applyFill="1" applyBorder="1" applyAlignment="1">
      <alignment horizontal="center" vertical="center" wrapText="1"/>
      <protection/>
    </xf>
    <xf numFmtId="0" fontId="49" fillId="0" borderId="10" xfId="63" applyFont="1" applyFill="1" applyBorder="1" applyAlignment="1">
      <alignment vertical="center" wrapText="1"/>
      <protection/>
    </xf>
    <xf numFmtId="0" fontId="52" fillId="0" borderId="0" xfId="0" applyFont="1" applyAlignment="1">
      <alignment vertical="center"/>
    </xf>
    <xf numFmtId="0" fontId="52" fillId="0" borderId="0" xfId="0" applyFont="1" applyAlignment="1">
      <alignment horizontal="center" vertical="center"/>
    </xf>
    <xf numFmtId="38" fontId="32" fillId="0" borderId="0" xfId="49" applyFont="1" applyAlignment="1">
      <alignment horizontal="center" vertical="center"/>
    </xf>
    <xf numFmtId="0" fontId="50" fillId="0" borderId="0" xfId="0" applyNumberFormat="1" applyFont="1" applyAlignment="1">
      <alignment horizontal="center" vertical="center"/>
    </xf>
    <xf numFmtId="0" fontId="50"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1" xfId="0" applyFont="1" applyBorder="1" applyAlignment="1">
      <alignment horizontal="justify" vertical="center" wrapText="1"/>
    </xf>
    <xf numFmtId="0" fontId="50" fillId="0" borderId="14" xfId="0" applyFont="1" applyBorder="1" applyAlignment="1">
      <alignment horizontal="center" vertical="center" wrapText="1"/>
    </xf>
    <xf numFmtId="0" fontId="50" fillId="0" borderId="15"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49" fillId="0" borderId="0" xfId="63" applyFont="1" applyFill="1" applyAlignment="1">
      <alignment vertical="center" wrapText="1"/>
      <protection/>
    </xf>
    <xf numFmtId="189" fontId="49" fillId="0" borderId="10" xfId="63" applyNumberFormat="1" applyFont="1" applyFill="1" applyBorder="1" applyAlignment="1">
      <alignment horizontal="center" vertical="center" wrapText="1"/>
      <protection/>
    </xf>
    <xf numFmtId="0" fontId="50" fillId="0" borderId="0" xfId="0" applyFont="1" applyFill="1" applyAlignment="1">
      <alignment vertical="center"/>
    </xf>
    <xf numFmtId="0" fontId="49" fillId="0" borderId="0" xfId="0" applyFont="1" applyFill="1" applyAlignment="1">
      <alignment vertical="center"/>
    </xf>
    <xf numFmtId="0" fontId="52" fillId="0" borderId="0" xfId="0" applyFont="1" applyFill="1" applyAlignment="1">
      <alignment vertical="center"/>
    </xf>
    <xf numFmtId="0" fontId="49" fillId="0" borderId="0" xfId="63" applyFont="1" applyFill="1" applyAlignment="1">
      <alignment horizontal="center" vertical="center" wrapText="1"/>
      <protection/>
    </xf>
    <xf numFmtId="0" fontId="50" fillId="0" borderId="0" xfId="0" applyFont="1" applyAlignment="1">
      <alignment horizontal="center" vertical="center"/>
    </xf>
    <xf numFmtId="0" fontId="50" fillId="0" borderId="0" xfId="0" applyFont="1" applyAlignment="1">
      <alignment vertical="center"/>
    </xf>
    <xf numFmtId="0" fontId="52" fillId="0" borderId="0" xfId="0" applyFont="1" applyAlignment="1">
      <alignment horizontal="left" vertical="center"/>
    </xf>
    <xf numFmtId="187" fontId="50" fillId="0" borderId="0" xfId="0" applyNumberFormat="1" applyFont="1" applyAlignment="1">
      <alignment horizontal="center" vertical="center"/>
    </xf>
    <xf numFmtId="187" fontId="50" fillId="0" borderId="0" xfId="0" applyNumberFormat="1" applyFont="1" applyFill="1" applyAlignment="1">
      <alignment horizontal="center" vertical="center"/>
    </xf>
    <xf numFmtId="187" fontId="52" fillId="0" borderId="0" xfId="0" applyNumberFormat="1" applyFont="1" applyFill="1" applyAlignment="1">
      <alignment horizontal="center" vertical="center"/>
    </xf>
    <xf numFmtId="0" fontId="49" fillId="0" borderId="0" xfId="63" applyFont="1" applyFill="1" applyBorder="1" applyAlignment="1">
      <alignment vertical="center" wrapText="1"/>
      <protection/>
    </xf>
    <xf numFmtId="58" fontId="49" fillId="0" borderId="0" xfId="63" applyNumberFormat="1" applyFont="1" applyFill="1" applyBorder="1" applyAlignment="1">
      <alignment horizontal="left" vertical="center" wrapText="1"/>
      <protection/>
    </xf>
    <xf numFmtId="0" fontId="49" fillId="0" borderId="0" xfId="0" applyFont="1" applyFill="1" applyAlignment="1">
      <alignment horizontal="center" vertical="center"/>
    </xf>
    <xf numFmtId="0" fontId="4" fillId="0" borderId="10" xfId="64" applyNumberFormat="1" applyFont="1" applyFill="1" applyBorder="1" applyAlignment="1">
      <alignment vertical="center" wrapText="1"/>
      <protection/>
    </xf>
    <xf numFmtId="0" fontId="4" fillId="0" borderId="10" xfId="0" applyFont="1" applyFill="1" applyBorder="1" applyAlignment="1">
      <alignment horizontal="left" vertical="center" wrapText="1"/>
    </xf>
    <xf numFmtId="58" fontId="4" fillId="0" borderId="10" xfId="63" applyNumberFormat="1" applyFont="1" applyFill="1" applyBorder="1" applyAlignment="1">
      <alignment horizontal="center" vertical="center" wrapText="1"/>
      <protection/>
    </xf>
    <xf numFmtId="58" fontId="4" fillId="0" borderId="10" xfId="63" applyNumberFormat="1" applyFont="1" applyFill="1" applyBorder="1" applyAlignment="1">
      <alignment horizontal="left" vertical="center" wrapText="1"/>
      <protection/>
    </xf>
    <xf numFmtId="190"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4" fillId="0" borderId="16" xfId="63" applyFont="1" applyFill="1" applyBorder="1" applyAlignment="1">
      <alignment vertical="center" wrapText="1"/>
      <protection/>
    </xf>
    <xf numFmtId="0" fontId="4" fillId="0" borderId="10" xfId="63" applyFont="1" applyFill="1" applyBorder="1" applyAlignment="1">
      <alignment vertical="center" wrapText="1"/>
      <protection/>
    </xf>
    <xf numFmtId="187" fontId="4" fillId="0" borderId="10" xfId="63" applyNumberFormat="1" applyFont="1" applyFill="1" applyBorder="1" applyAlignment="1">
      <alignment horizontal="center" vertical="center" wrapText="1"/>
      <protection/>
    </xf>
    <xf numFmtId="0" fontId="51" fillId="6" borderId="10" xfId="0" applyFont="1" applyFill="1" applyBorder="1" applyAlignment="1">
      <alignment horizontal="center" vertical="center" wrapText="1"/>
    </xf>
    <xf numFmtId="38" fontId="53" fillId="6" borderId="10" xfId="49" applyFont="1" applyFill="1" applyBorder="1" applyAlignment="1">
      <alignment horizontal="center" vertical="center" wrapText="1"/>
    </xf>
    <xf numFmtId="0" fontId="51" fillId="6" borderId="10" xfId="0" applyNumberFormat="1" applyFont="1" applyFill="1" applyBorder="1" applyAlignment="1">
      <alignment horizontal="center" vertical="center" wrapText="1"/>
    </xf>
    <xf numFmtId="0" fontId="51" fillId="0" borderId="0" xfId="0" applyFont="1" applyAlignment="1">
      <alignment horizontal="center"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Alignment="1">
      <alignment vertical="center"/>
    </xf>
    <xf numFmtId="187" fontId="51" fillId="6"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183" fontId="50" fillId="0" borderId="10" xfId="65" applyNumberFormat="1" applyFont="1" applyFill="1" applyBorder="1" applyAlignment="1">
      <alignment horizontal="center" vertical="center" wrapText="1"/>
      <protection/>
    </xf>
    <xf numFmtId="0" fontId="50" fillId="0" borderId="10" xfId="64" applyNumberFormat="1" applyFont="1" applyFill="1" applyBorder="1" applyAlignment="1">
      <alignment vertical="center" wrapText="1"/>
      <protection/>
    </xf>
    <xf numFmtId="188" fontId="50" fillId="0" borderId="10" xfId="64" applyNumberFormat="1" applyFont="1" applyFill="1" applyBorder="1" applyAlignment="1">
      <alignment horizontal="center" vertical="center" wrapText="1"/>
      <protection/>
    </xf>
    <xf numFmtId="38" fontId="50" fillId="0" borderId="10" xfId="49" applyFont="1" applyFill="1" applyBorder="1" applyAlignment="1">
      <alignment horizontal="center" vertical="center" wrapText="1"/>
    </xf>
    <xf numFmtId="0" fontId="50" fillId="0" borderId="10" xfId="64" applyNumberFormat="1" applyFont="1" applyFill="1" applyBorder="1" applyAlignment="1">
      <alignment horizontal="left" vertical="center" wrapText="1"/>
      <protection/>
    </xf>
    <xf numFmtId="205" fontId="50" fillId="0" borderId="10" xfId="49" applyNumberFormat="1" applyFont="1" applyFill="1" applyBorder="1" applyAlignment="1">
      <alignment horizontal="center" vertical="center" wrapText="1"/>
    </xf>
    <xf numFmtId="190" fontId="50" fillId="0" borderId="10" xfId="0" applyNumberFormat="1" applyFont="1" applyFill="1" applyBorder="1" applyAlignment="1">
      <alignment horizontal="center" vertical="center"/>
    </xf>
    <xf numFmtId="187" fontId="50" fillId="0" borderId="10" xfId="64" applyNumberFormat="1" applyFont="1" applyFill="1" applyBorder="1" applyAlignment="1">
      <alignment horizontal="center" vertical="center" wrapText="1" shrinkToFit="1"/>
      <protection/>
    </xf>
    <xf numFmtId="0" fontId="50" fillId="0" borderId="0" xfId="0" applyFont="1" applyAlignment="1">
      <alignment horizontal="center" vertical="center"/>
    </xf>
    <xf numFmtId="0" fontId="50" fillId="0" borderId="0" xfId="0" applyFont="1" applyFill="1" applyAlignment="1">
      <alignment horizontal="center" vertical="center"/>
    </xf>
    <xf numFmtId="0" fontId="52" fillId="0" borderId="0" xfId="0" applyFont="1" applyFill="1" applyAlignment="1">
      <alignment horizontal="center" vertical="center"/>
    </xf>
    <xf numFmtId="0" fontId="52" fillId="0" borderId="0" xfId="0" applyFont="1" applyFill="1" applyAlignment="1">
      <alignment horizontal="left" vertical="center"/>
    </xf>
    <xf numFmtId="9" fontId="49" fillId="0" borderId="17" xfId="0" applyNumberFormat="1" applyFont="1" applyFill="1" applyBorder="1" applyAlignment="1">
      <alignment horizontal="center" vertical="center" wrapText="1"/>
    </xf>
    <xf numFmtId="0" fontId="49" fillId="0" borderId="16" xfId="64" applyNumberFormat="1" applyFont="1" applyFill="1" applyBorder="1" applyAlignment="1">
      <alignment horizontal="left" vertical="center" wrapText="1"/>
      <protection/>
    </xf>
    <xf numFmtId="0" fontId="49" fillId="0" borderId="16" xfId="64" applyNumberFormat="1" applyFont="1" applyFill="1" applyBorder="1" applyAlignment="1">
      <alignment vertical="center" wrapText="1"/>
      <protection/>
    </xf>
    <xf numFmtId="0" fontId="49" fillId="0" borderId="0" xfId="0" applyFont="1" applyFill="1" applyBorder="1" applyAlignment="1">
      <alignment horizontal="center" vertical="center" wrapText="1"/>
    </xf>
    <xf numFmtId="0" fontId="49" fillId="0" borderId="10" xfId="64" applyNumberFormat="1" applyFont="1" applyFill="1" applyBorder="1" applyAlignment="1">
      <alignment horizontal="center" vertical="center" wrapText="1"/>
      <protection/>
    </xf>
    <xf numFmtId="0" fontId="49" fillId="0" borderId="0" xfId="0" applyFont="1" applyAlignment="1">
      <alignment vertical="center"/>
    </xf>
    <xf numFmtId="0" fontId="54" fillId="0" borderId="10" xfId="64" applyNumberFormat="1" applyFont="1" applyFill="1" applyBorder="1" applyAlignment="1">
      <alignment vertical="center" wrapText="1"/>
      <protection/>
    </xf>
    <xf numFmtId="183" fontId="6" fillId="0" borderId="10" xfId="65" applyNumberFormat="1" applyFont="1" applyFill="1" applyBorder="1" applyAlignment="1">
      <alignment horizontal="center" vertical="center" wrapText="1"/>
      <protection/>
    </xf>
    <xf numFmtId="0" fontId="6" fillId="0" borderId="10" xfId="64" applyNumberFormat="1" applyFont="1" applyFill="1" applyBorder="1" applyAlignment="1">
      <alignment vertical="center" wrapText="1"/>
      <protection/>
    </xf>
    <xf numFmtId="38" fontId="6" fillId="0" borderId="10" xfId="51" applyNumberFormat="1" applyFont="1" applyFill="1" applyBorder="1" applyAlignment="1">
      <alignment horizontal="center" vertical="center" wrapText="1"/>
    </xf>
    <xf numFmtId="211" fontId="6" fillId="0" borderId="10" xfId="51" applyNumberFormat="1" applyFont="1" applyFill="1" applyBorder="1" applyAlignment="1">
      <alignment horizontal="center" vertical="center" wrapText="1"/>
    </xf>
    <xf numFmtId="189" fontId="6" fillId="0" borderId="10" xfId="51" applyNumberFormat="1" applyFont="1" applyFill="1" applyBorder="1" applyAlignment="1">
      <alignment horizontal="center" vertical="center"/>
    </xf>
    <xf numFmtId="189" fontId="6" fillId="0" borderId="10" xfId="64" applyNumberFormat="1" applyFont="1" applyFill="1" applyBorder="1" applyAlignment="1">
      <alignment horizontal="center" vertical="center" wrapText="1"/>
      <protection/>
    </xf>
    <xf numFmtId="211" fontId="6" fillId="0" borderId="10" xfId="51" applyNumberFormat="1" applyFont="1" applyFill="1" applyBorder="1" applyAlignment="1" quotePrefix="1">
      <alignment horizontal="center" vertical="center"/>
    </xf>
    <xf numFmtId="183" fontId="54" fillId="0" borderId="10" xfId="65" applyNumberFormat="1" applyFont="1" applyFill="1" applyBorder="1" applyAlignment="1">
      <alignment horizontal="center" vertical="center" wrapText="1"/>
      <protection/>
    </xf>
    <xf numFmtId="189" fontId="54" fillId="0" borderId="10" xfId="64" applyNumberFormat="1" applyFont="1" applyFill="1" applyBorder="1" applyAlignment="1">
      <alignment horizontal="center" vertical="center" wrapText="1"/>
      <protection/>
    </xf>
    <xf numFmtId="0" fontId="6" fillId="0" borderId="10" xfId="64" applyNumberFormat="1" applyFont="1" applyFill="1" applyBorder="1" applyAlignment="1">
      <alignment horizontal="center" vertical="center" wrapText="1"/>
      <protection/>
    </xf>
    <xf numFmtId="38" fontId="6" fillId="0" borderId="10" xfId="51" applyNumberFormat="1" applyFont="1" applyFill="1" applyBorder="1" applyAlignment="1" quotePrefix="1">
      <alignment horizontal="center" vertical="center"/>
    </xf>
    <xf numFmtId="211" fontId="6" fillId="0" borderId="10" xfId="51" applyNumberFormat="1" applyFont="1" applyFill="1" applyBorder="1" applyAlignment="1" quotePrefix="1">
      <alignment horizontal="center" vertical="center" wrapText="1"/>
    </xf>
    <xf numFmtId="0" fontId="50" fillId="0" borderId="11" xfId="0" applyFont="1" applyBorder="1" applyAlignment="1">
      <alignment horizontal="justify" vertical="center" wrapText="1"/>
    </xf>
    <xf numFmtId="0" fontId="50" fillId="0" borderId="0" xfId="0" applyFont="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justify" vertical="center" wrapText="1"/>
    </xf>
    <xf numFmtId="0" fontId="50" fillId="0" borderId="0" xfId="0" applyFont="1" applyAlignment="1">
      <alignment vertical="center"/>
    </xf>
    <xf numFmtId="0" fontId="52" fillId="0" borderId="0" xfId="0" applyFont="1" applyAlignment="1">
      <alignment horizontal="left" vertical="center"/>
    </xf>
    <xf numFmtId="0" fontId="50" fillId="0" borderId="0" xfId="0" applyFont="1" applyFill="1" applyAlignment="1">
      <alignment horizontal="center" vertical="center"/>
    </xf>
    <xf numFmtId="0" fontId="52" fillId="0" borderId="0" xfId="0" applyFont="1" applyFill="1" applyAlignment="1">
      <alignment horizontal="center" vertical="center"/>
    </xf>
    <xf numFmtId="0" fontId="50" fillId="0" borderId="18" xfId="0" applyFont="1" applyBorder="1" applyAlignment="1">
      <alignment horizontal="justify" vertical="center" wrapText="1"/>
    </xf>
    <xf numFmtId="0" fontId="50" fillId="0" borderId="19" xfId="0" applyFont="1" applyBorder="1" applyAlignment="1">
      <alignment horizontal="justify"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justify" vertical="center" wrapText="1"/>
    </xf>
    <xf numFmtId="0" fontId="50" fillId="0" borderId="30" xfId="0" applyFont="1" applyBorder="1" applyAlignment="1">
      <alignment horizontal="left" vertical="center" shrinkToFit="1"/>
    </xf>
    <xf numFmtId="0" fontId="50" fillId="0" borderId="31" xfId="0" applyFont="1" applyBorder="1" applyAlignment="1">
      <alignment horizontal="justify" vertical="center" wrapText="1"/>
    </xf>
    <xf numFmtId="0" fontId="50" fillId="0" borderId="15" xfId="0" applyFont="1" applyBorder="1" applyAlignment="1">
      <alignment horizontal="justify" vertical="center" wrapText="1"/>
    </xf>
    <xf numFmtId="0" fontId="50" fillId="0" borderId="32" xfId="0" applyFont="1" applyBorder="1" applyAlignment="1">
      <alignment horizontal="justify" vertical="center" wrapText="1"/>
    </xf>
    <xf numFmtId="0" fontId="50" fillId="0" borderId="11"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2" xfId="0" applyFont="1" applyBorder="1" applyAlignment="1">
      <alignment horizontal="left" vertical="center"/>
    </xf>
    <xf numFmtId="0" fontId="50" fillId="0" borderId="12" xfId="0" applyFont="1" applyBorder="1" applyAlignment="1">
      <alignment horizontal="right" vertical="center"/>
    </xf>
    <xf numFmtId="0" fontId="50" fillId="0" borderId="3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34" xfId="0" applyFont="1" applyBorder="1" applyAlignment="1">
      <alignment horizontal="center" vertical="center" wrapText="1"/>
    </xf>
    <xf numFmtId="0" fontId="52" fillId="0" borderId="0" xfId="0" applyFont="1" applyAlignment="1">
      <alignment vertical="center"/>
    </xf>
    <xf numFmtId="0" fontId="51" fillId="0" borderId="35" xfId="0" applyFont="1" applyBorder="1" applyAlignment="1">
      <alignment horizontal="right" vertical="center"/>
    </xf>
    <xf numFmtId="0" fontId="50" fillId="0" borderId="0" xfId="0" applyFont="1" applyAlignment="1">
      <alignmen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0" fillId="0" borderId="0" xfId="0" applyFont="1" applyFill="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1" fillId="0" borderId="35" xfId="0" applyFont="1" applyFill="1" applyBorder="1" applyAlignment="1">
      <alignment horizontal="right" vertical="center"/>
    </xf>
    <xf numFmtId="0" fontId="52" fillId="0" borderId="0" xfId="0" applyFont="1" applyFill="1" applyAlignment="1">
      <alignment vertical="center" wrapText="1"/>
    </xf>
    <xf numFmtId="0" fontId="50" fillId="0" borderId="0" xfId="0" applyFont="1" applyFill="1" applyAlignment="1">
      <alignment vertical="center"/>
    </xf>
    <xf numFmtId="0" fontId="52" fillId="0" borderId="0" xfId="0" applyFont="1" applyFill="1" applyAlignment="1">
      <alignment horizontal="left" vertical="center" wrapText="1"/>
    </xf>
    <xf numFmtId="0" fontId="52" fillId="0" borderId="0" xfId="0" applyFont="1" applyFill="1" applyAlignment="1">
      <alignment horizontal="left" vertical="center"/>
    </xf>
    <xf numFmtId="0" fontId="55" fillId="0" borderId="0" xfId="0" applyFont="1" applyAlignment="1">
      <alignment horizontal="center" vertical="center"/>
    </xf>
    <xf numFmtId="0" fontId="51" fillId="0" borderId="0" xfId="0" applyFont="1" applyBorder="1" applyAlignment="1">
      <alignment horizontal="left" vertical="center"/>
    </xf>
    <xf numFmtId="0" fontId="50" fillId="0" borderId="35" xfId="0" applyFont="1" applyBorder="1" applyAlignment="1">
      <alignment horizontal="right" vertical="center"/>
    </xf>
    <xf numFmtId="0" fontId="50" fillId="6" borderId="10" xfId="0" applyFont="1" applyFill="1" applyBorder="1" applyAlignment="1">
      <alignment horizontal="center" vertical="center" wrapText="1"/>
    </xf>
    <xf numFmtId="0" fontId="0" fillId="0" borderId="10" xfId="64" applyNumberFormat="1" applyFont="1" applyFill="1" applyBorder="1" applyAlignment="1">
      <alignment vertical="center" wrapText="1"/>
      <protection/>
    </xf>
    <xf numFmtId="183" fontId="0" fillId="0" borderId="10" xfId="65" applyNumberFormat="1" applyFont="1" applyFill="1" applyBorder="1" applyAlignment="1">
      <alignment horizontal="center" vertical="center" wrapText="1"/>
      <protection/>
    </xf>
    <xf numFmtId="188" fontId="0" fillId="0" borderId="10" xfId="64" applyNumberFormat="1"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184" fontId="50" fillId="33" borderId="10" xfId="0" applyNumberFormat="1" applyFont="1" applyFill="1" applyBorder="1" applyAlignment="1">
      <alignment horizontal="center" vertical="center" wrapText="1"/>
    </xf>
    <xf numFmtId="187"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left" vertical="center" wrapText="1"/>
    </xf>
    <xf numFmtId="0" fontId="52" fillId="0" borderId="0" xfId="0" applyFont="1" applyFill="1" applyAlignment="1">
      <alignment horizontal="center" vertical="center" wrapText="1"/>
    </xf>
    <xf numFmtId="187" fontId="52" fillId="0" borderId="0" xfId="0" applyNumberFormat="1" applyFont="1" applyFill="1" applyAlignment="1">
      <alignment horizontal="center" vertical="center" wrapText="1"/>
    </xf>
    <xf numFmtId="184" fontId="52" fillId="0" borderId="0" xfId="0" applyNumberFormat="1" applyFont="1" applyFill="1" applyAlignment="1">
      <alignment horizontal="center" vertical="center" wrapText="1"/>
    </xf>
    <xf numFmtId="0" fontId="50" fillId="0" borderId="17" xfId="0" applyFont="1" applyFill="1" applyBorder="1" applyAlignment="1">
      <alignment horizontal="left" vertical="center" wrapText="1"/>
    </xf>
    <xf numFmtId="183" fontId="0" fillId="0" borderId="10" xfId="65" applyNumberFormat="1" applyFont="1" applyFill="1" applyBorder="1" applyAlignment="1">
      <alignment horizontal="center" vertical="center" wrapText="1"/>
      <protection/>
    </xf>
    <xf numFmtId="19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58" fontId="50" fillId="0" borderId="17" xfId="0" applyNumberFormat="1" applyFont="1" applyFill="1" applyBorder="1" applyAlignment="1">
      <alignment horizontal="center" vertical="center" wrapText="1"/>
    </xf>
    <xf numFmtId="14" fontId="50" fillId="0" borderId="17" xfId="0" applyNumberFormat="1" applyFont="1" applyFill="1" applyBorder="1" applyAlignment="1">
      <alignment horizontal="left" vertical="center" wrapText="1"/>
    </xf>
    <xf numFmtId="190" fontId="52" fillId="0" borderId="0" xfId="0" applyNumberFormat="1" applyFont="1" applyFill="1" applyAlignment="1">
      <alignment horizontal="center" vertical="center" wrapText="1"/>
    </xf>
    <xf numFmtId="0" fontId="32" fillId="0" borderId="17" xfId="0" applyFont="1" applyBorder="1" applyAlignment="1">
      <alignment vertical="center" wrapText="1"/>
    </xf>
    <xf numFmtId="58" fontId="32" fillId="0" borderId="17" xfId="0" applyNumberFormat="1" applyFont="1" applyBorder="1" applyAlignment="1">
      <alignment horizontal="center" vertical="center" wrapText="1"/>
    </xf>
    <xf numFmtId="189" fontId="32" fillId="0" borderId="17" xfId="0" applyNumberFormat="1" applyFont="1" applyBorder="1" applyAlignment="1">
      <alignment horizontal="center" vertical="center"/>
    </xf>
    <xf numFmtId="3" fontId="32" fillId="0" borderId="17" xfId="0" applyNumberFormat="1" applyFont="1" applyBorder="1" applyAlignment="1">
      <alignment horizontal="center" vertical="center" wrapText="1"/>
    </xf>
    <xf numFmtId="187" fontId="50" fillId="0" borderId="36" xfId="63" applyNumberFormat="1" applyFont="1" applyFill="1" applyBorder="1" applyAlignment="1">
      <alignment horizontal="center" vertical="center" wrapText="1"/>
      <protection/>
    </xf>
    <xf numFmtId="58" fontId="50" fillId="0" borderId="10" xfId="63" applyNumberFormat="1" applyFont="1" applyFill="1" applyBorder="1" applyAlignment="1">
      <alignment horizontal="center" vertical="center" wrapText="1"/>
      <protection/>
    </xf>
    <xf numFmtId="0" fontId="0" fillId="0" borderId="10" xfId="64" applyNumberFormat="1" applyFont="1" applyFill="1" applyBorder="1" applyAlignment="1">
      <alignment vertical="center" wrapText="1"/>
      <protection/>
    </xf>
    <xf numFmtId="0" fontId="50" fillId="0" borderId="0" xfId="63" applyFont="1" applyFill="1" applyAlignment="1">
      <alignment horizontal="center" vertical="center" wrapText="1"/>
      <protection/>
    </xf>
    <xf numFmtId="0" fontId="32" fillId="0" borderId="10" xfId="0" applyFont="1" applyBorder="1" applyAlignment="1">
      <alignment vertical="center" wrapText="1"/>
    </xf>
    <xf numFmtId="58" fontId="32" fillId="0" borderId="10" xfId="0" applyNumberFormat="1" applyFont="1" applyBorder="1" applyAlignment="1">
      <alignment horizontal="center" vertical="center" wrapText="1"/>
    </xf>
    <xf numFmtId="189" fontId="32" fillId="0" borderId="10" xfId="0" applyNumberFormat="1" applyFont="1" applyBorder="1" applyAlignment="1">
      <alignment horizontal="center" vertical="center"/>
    </xf>
    <xf numFmtId="3" fontId="32" fillId="0" borderId="10" xfId="0" applyNumberFormat="1" applyFont="1" applyBorder="1" applyAlignment="1">
      <alignment horizontal="center" vertical="center" wrapText="1"/>
    </xf>
    <xf numFmtId="187" fontId="50" fillId="0" borderId="10" xfId="63" applyNumberFormat="1" applyFont="1" applyFill="1" applyBorder="1" applyAlignment="1">
      <alignment horizontal="center" vertical="center" wrapText="1"/>
      <protection/>
    </xf>
    <xf numFmtId="0" fontId="56" fillId="0" borderId="0" xfId="0" applyFont="1" applyAlignment="1">
      <alignment vertical="center"/>
    </xf>
    <xf numFmtId="0" fontId="50" fillId="0" borderId="35" xfId="0" applyFont="1" applyFill="1" applyBorder="1" applyAlignment="1">
      <alignment horizontal="right" vertical="center"/>
    </xf>
    <xf numFmtId="0" fontId="56" fillId="0" borderId="0" xfId="0" applyFont="1" applyFill="1" applyAlignment="1">
      <alignment horizontal="center" vertical="center" wrapText="1"/>
    </xf>
    <xf numFmtId="0" fontId="50" fillId="0" borderId="0" xfId="0" applyFont="1" applyFill="1" applyAlignment="1">
      <alignment horizontal="center" vertical="center" wrapText="1"/>
    </xf>
    <xf numFmtId="0" fontId="50" fillId="33" borderId="10" xfId="64" applyNumberFormat="1" applyFont="1" applyFill="1" applyBorder="1" applyAlignment="1">
      <alignment vertical="center" wrapText="1"/>
      <protection/>
    </xf>
    <xf numFmtId="189" fontId="50" fillId="33" borderId="10" xfId="64" applyNumberFormat="1" applyFont="1" applyFill="1" applyBorder="1" applyAlignment="1">
      <alignment horizontal="center" vertical="center" wrapText="1"/>
      <protection/>
    </xf>
    <xf numFmtId="0" fontId="0" fillId="33" borderId="10" xfId="0" applyFill="1" applyBorder="1" applyAlignment="1">
      <alignment horizontal="center" vertical="center" wrapText="1"/>
    </xf>
    <xf numFmtId="190" fontId="50" fillId="33" borderId="10" xfId="0" applyNumberFormat="1" applyFont="1" applyFill="1" applyBorder="1" applyAlignment="1" quotePrefix="1">
      <alignment horizontal="center" vertical="center" wrapText="1"/>
    </xf>
    <xf numFmtId="0" fontId="0" fillId="34" borderId="37" xfId="0" applyNumberFormat="1" applyFont="1" applyFill="1" applyBorder="1" applyAlignment="1">
      <alignment horizontal="center" vertical="center" wrapText="1" shrinkToFit="1"/>
    </xf>
    <xf numFmtId="187" fontId="50" fillId="0" borderId="0" xfId="0" applyNumberFormat="1" applyFont="1" applyFill="1" applyBorder="1" applyAlignment="1">
      <alignment horizontal="center" vertical="center" wrapText="1"/>
    </xf>
    <xf numFmtId="184" fontId="56" fillId="0" borderId="0" xfId="0" applyNumberFormat="1" applyFont="1" applyFill="1" applyBorder="1" applyAlignment="1">
      <alignment horizontal="center" vertical="center" wrapText="1"/>
    </xf>
    <xf numFmtId="190" fontId="50" fillId="0" borderId="0" xfId="0" applyNumberFormat="1" applyFont="1" applyFill="1" applyBorder="1" applyAlignment="1">
      <alignment horizontal="left" vertical="center" wrapText="1"/>
    </xf>
    <xf numFmtId="0" fontId="0" fillId="33" borderId="10" xfId="64" applyNumberFormat="1" applyFont="1" applyFill="1" applyBorder="1" applyAlignment="1">
      <alignment vertical="center" wrapText="1"/>
      <protection/>
    </xf>
    <xf numFmtId="189" fontId="0" fillId="33" borderId="10" xfId="0" applyNumberFormat="1" applyFont="1" applyFill="1" applyBorder="1" applyAlignment="1">
      <alignment horizontal="center" vertical="center"/>
    </xf>
    <xf numFmtId="190" fontId="32" fillId="33" borderId="10" xfId="0" applyNumberFormat="1" applyFont="1" applyFill="1" applyBorder="1" applyAlignment="1" quotePrefix="1">
      <alignment horizontal="center" vertical="center" wrapText="1"/>
    </xf>
    <xf numFmtId="0" fontId="0" fillId="33" borderId="10" xfId="0" applyFill="1" applyBorder="1" applyAlignment="1">
      <alignment horizontal="center" vertical="center"/>
    </xf>
    <xf numFmtId="184" fontId="32" fillId="33" borderId="10" xfId="0" applyNumberFormat="1" applyFont="1" applyFill="1" applyBorder="1" applyAlignment="1">
      <alignment horizontal="center" vertical="center"/>
    </xf>
    <xf numFmtId="0" fontId="50" fillId="33" borderId="16" xfId="64" applyNumberFormat="1" applyFont="1" applyFill="1" applyBorder="1" applyAlignment="1">
      <alignment vertical="center" wrapText="1"/>
      <protection/>
    </xf>
    <xf numFmtId="190" fontId="32" fillId="0" borderId="10" xfId="0" applyNumberFormat="1" applyFont="1" applyFill="1" applyBorder="1" applyAlignment="1">
      <alignment horizontal="center" vertical="center" wrapText="1"/>
    </xf>
    <xf numFmtId="0" fontId="50" fillId="33" borderId="16" xfId="0" applyFont="1" applyFill="1" applyBorder="1" applyAlignment="1">
      <alignment horizontal="left" vertical="center" wrapText="1"/>
    </xf>
    <xf numFmtId="189" fontId="0" fillId="33" borderId="10" xfId="64" applyNumberFormat="1" applyFont="1" applyFill="1" applyBorder="1" applyAlignment="1" quotePrefix="1">
      <alignment horizontal="center" vertical="center" wrapText="1"/>
      <protection/>
    </xf>
    <xf numFmtId="190" fontId="50" fillId="33" borderId="10" xfId="0" applyNumberFormat="1" applyFont="1" applyFill="1" applyBorder="1" applyAlignment="1">
      <alignment horizontal="center" vertical="center" wrapText="1"/>
    </xf>
    <xf numFmtId="0" fontId="0" fillId="33" borderId="10" xfId="0" applyFill="1" applyBorder="1" applyAlignment="1">
      <alignment vertical="center" wrapText="1"/>
    </xf>
    <xf numFmtId="189" fontId="0" fillId="33" borderId="10" xfId="0" applyNumberFormat="1" applyFill="1" applyBorder="1" applyAlignment="1">
      <alignment horizontal="center" vertical="center"/>
    </xf>
    <xf numFmtId="0" fontId="0" fillId="0" borderId="10" xfId="64" applyNumberFormat="1" applyFont="1" applyFill="1" applyBorder="1" applyAlignment="1">
      <alignment horizontal="center" vertical="center" wrapText="1"/>
      <protection/>
    </xf>
    <xf numFmtId="187" fontId="0" fillId="0" borderId="0" xfId="64" applyNumberFormat="1" applyFont="1" applyFill="1" applyBorder="1" applyAlignment="1">
      <alignment horizontal="center" vertical="center" wrapText="1" shrinkToFit="1"/>
      <protection/>
    </xf>
    <xf numFmtId="190" fontId="56" fillId="0" borderId="0" xfId="0" applyNumberFormat="1" applyFont="1" applyFill="1" applyBorder="1" applyAlignment="1">
      <alignment horizontal="center" vertical="center" wrapText="1"/>
    </xf>
    <xf numFmtId="0" fontId="0" fillId="0" borderId="0" xfId="64" applyNumberFormat="1" applyFont="1" applyFill="1" applyBorder="1" applyAlignment="1">
      <alignment horizontal="left" vertical="center" wrapText="1"/>
      <protection/>
    </xf>
    <xf numFmtId="205" fontId="0" fillId="0" borderId="10" xfId="49" applyNumberFormat="1" applyFont="1" applyFill="1" applyBorder="1" applyAlignment="1">
      <alignment horizontal="center" vertical="center" wrapText="1"/>
    </xf>
    <xf numFmtId="190" fontId="50" fillId="33" borderId="38" xfId="0" applyNumberFormat="1" applyFont="1" applyFill="1" applyBorder="1" applyAlignment="1" quotePrefix="1">
      <alignment horizontal="center" vertical="center" wrapText="1"/>
    </xf>
    <xf numFmtId="184" fontId="0" fillId="33" borderId="38" xfId="49" applyNumberFormat="1" applyFont="1" applyFill="1" applyBorder="1" applyAlignment="1">
      <alignment horizontal="center" vertical="center" wrapText="1"/>
    </xf>
    <xf numFmtId="0" fontId="0" fillId="0" borderId="10" xfId="0" applyFill="1" applyBorder="1" applyAlignment="1">
      <alignment vertical="center" wrapText="1"/>
    </xf>
    <xf numFmtId="189"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184" fontId="0" fillId="0" borderId="38" xfId="49" applyNumberFormat="1" applyFont="1" applyFill="1" applyBorder="1" applyAlignment="1">
      <alignment horizontal="center" vertical="center" wrapText="1"/>
    </xf>
    <xf numFmtId="190" fontId="50" fillId="0" borderId="10" xfId="0" applyNumberFormat="1" applyFont="1" applyFill="1" applyBorder="1" applyAlignment="1" quotePrefix="1">
      <alignment horizontal="center" vertical="center" wrapText="1"/>
    </xf>
    <xf numFmtId="0" fontId="50" fillId="0" borderId="16" xfId="64" applyNumberFormat="1" applyFont="1" applyFill="1" applyBorder="1" applyAlignment="1">
      <alignment vertical="center" wrapText="1"/>
      <protection/>
    </xf>
    <xf numFmtId="0" fontId="57" fillId="34" borderId="37" xfId="0" applyNumberFormat="1" applyFont="1" applyFill="1" applyBorder="1" applyAlignment="1">
      <alignment horizontal="center" vertical="center" wrapText="1" shrinkToFit="1"/>
    </xf>
    <xf numFmtId="0" fontId="50" fillId="33" borderId="17" xfId="0" applyFont="1" applyFill="1" applyBorder="1" applyAlignment="1">
      <alignment vertical="center" wrapText="1"/>
    </xf>
    <xf numFmtId="0" fontId="50" fillId="33" borderId="17" xfId="0" applyFont="1" applyFill="1" applyBorder="1" applyAlignment="1">
      <alignment horizontal="left" vertical="center" wrapText="1"/>
    </xf>
    <xf numFmtId="183" fontId="0" fillId="33" borderId="10" xfId="65" applyNumberFormat="1" applyFont="1" applyFill="1" applyBorder="1" applyAlignment="1">
      <alignment horizontal="center" vertical="center" wrapText="1"/>
      <protection/>
    </xf>
    <xf numFmtId="189" fontId="0" fillId="33" borderId="10" xfId="64" applyNumberFormat="1" applyFont="1" applyFill="1" applyBorder="1" applyAlignment="1">
      <alignment horizontal="center" vertical="center" wrapText="1"/>
      <protection/>
    </xf>
    <xf numFmtId="0" fontId="50" fillId="33" borderId="10" xfId="0" applyFont="1" applyFill="1" applyBorder="1" applyAlignment="1">
      <alignment vertical="center" wrapText="1"/>
    </xf>
    <xf numFmtId="184" fontId="32" fillId="33" borderId="10" xfId="49" applyNumberFormat="1" applyFont="1" applyFill="1" applyBorder="1" applyAlignment="1">
      <alignment horizontal="center" vertical="center" wrapText="1"/>
    </xf>
    <xf numFmtId="193" fontId="50" fillId="33" borderId="17" xfId="49" applyNumberFormat="1" applyFont="1" applyFill="1" applyBorder="1" applyAlignment="1">
      <alignment horizontal="center" vertical="center" wrapText="1"/>
    </xf>
    <xf numFmtId="187" fontId="50" fillId="33" borderId="17" xfId="0" applyNumberFormat="1" applyFont="1" applyFill="1" applyBorder="1" applyAlignment="1" quotePrefix="1">
      <alignment horizontal="center" vertical="center" wrapText="1"/>
    </xf>
    <xf numFmtId="0" fontId="50" fillId="33" borderId="10" xfId="63" applyFont="1" applyFill="1" applyBorder="1" applyAlignment="1">
      <alignment horizontal="center" vertical="center" wrapText="1"/>
      <protection/>
    </xf>
    <xf numFmtId="0" fontId="49" fillId="33" borderId="10" xfId="63" applyFont="1" applyFill="1" applyBorder="1" applyAlignment="1">
      <alignment horizontal="center" vertical="center" wrapText="1"/>
      <protection/>
    </xf>
    <xf numFmtId="0" fontId="50" fillId="33" borderId="16" xfId="64" applyNumberFormat="1" applyFont="1" applyFill="1" applyBorder="1" applyAlignment="1">
      <alignment horizontal="left" vertical="center" wrapText="1"/>
      <protection/>
    </xf>
    <xf numFmtId="0" fontId="50" fillId="35" borderId="0" xfId="63" applyFont="1" applyFill="1" applyAlignment="1">
      <alignment horizontal="center" vertical="center" wrapText="1"/>
      <protection/>
    </xf>
    <xf numFmtId="184" fontId="50" fillId="35" borderId="0" xfId="49" applyNumberFormat="1" applyFont="1" applyFill="1" applyBorder="1" applyAlignment="1">
      <alignment horizontal="center" vertical="center" wrapText="1"/>
    </xf>
    <xf numFmtId="187" fontId="8" fillId="35" borderId="0" xfId="64" applyNumberFormat="1" applyFont="1" applyFill="1" applyBorder="1" applyAlignment="1">
      <alignment horizontal="center" vertical="center" wrapText="1" shrinkToFit="1"/>
      <protection/>
    </xf>
    <xf numFmtId="0" fontId="50" fillId="35" borderId="0" xfId="63" applyFont="1" applyFill="1" applyAlignment="1">
      <alignment vertical="center" wrapText="1"/>
      <protection/>
    </xf>
    <xf numFmtId="0" fontId="40" fillId="35" borderId="0" xfId="63" applyFont="1" applyFill="1" applyAlignment="1">
      <alignment vertical="center" wrapText="1"/>
      <protection/>
    </xf>
    <xf numFmtId="0" fontId="58" fillId="35" borderId="0" xfId="63" applyFont="1" applyFill="1" applyAlignment="1">
      <alignment vertical="center" wrapText="1"/>
      <protection/>
    </xf>
    <xf numFmtId="0" fontId="32" fillId="33" borderId="10" xfId="0" applyFont="1" applyFill="1" applyBorder="1" applyAlignment="1">
      <alignment vertical="center" wrapText="1"/>
    </xf>
    <xf numFmtId="183" fontId="50" fillId="0" borderId="10" xfId="64" applyNumberFormat="1" applyFont="1" applyFill="1" applyBorder="1" applyAlignment="1">
      <alignment horizontal="center" vertical="center" wrapText="1"/>
      <protection/>
    </xf>
    <xf numFmtId="0" fontId="32" fillId="0" borderId="10" xfId="0" applyFont="1" applyFill="1" applyBorder="1" applyAlignment="1">
      <alignment vertical="center" wrapText="1"/>
    </xf>
    <xf numFmtId="189" fontId="32" fillId="0" borderId="10" xfId="0" applyNumberFormat="1" applyFont="1" applyFill="1" applyBorder="1" applyAlignment="1">
      <alignment horizontal="center" vertical="center" wrapText="1"/>
    </xf>
    <xf numFmtId="205" fontId="32" fillId="0" borderId="10" xfId="49" applyNumberFormat="1" applyFont="1" applyFill="1" applyBorder="1" applyAlignment="1">
      <alignment horizontal="center" vertical="center" wrapText="1" shrinkToFit="1"/>
    </xf>
    <xf numFmtId="193" fontId="32" fillId="0" borderId="10" xfId="49" applyNumberFormat="1" applyFont="1" applyFill="1" applyBorder="1" applyAlignment="1" quotePrefix="1">
      <alignment horizontal="center" vertical="center" wrapText="1"/>
    </xf>
    <xf numFmtId="0" fontId="50" fillId="0" borderId="10" xfId="63" applyFont="1" applyFill="1" applyBorder="1" applyAlignment="1">
      <alignment horizontal="center" vertical="center" wrapText="1"/>
      <protection/>
    </xf>
    <xf numFmtId="0" fontId="50" fillId="0" borderId="16" xfId="64" applyNumberFormat="1" applyFont="1" applyFill="1" applyBorder="1" applyAlignment="1">
      <alignment horizontal="left" vertical="center" wrapText="1"/>
      <protection/>
    </xf>
    <xf numFmtId="184" fontId="50" fillId="0" borderId="0" xfId="63" applyNumberFormat="1" applyFont="1" applyFill="1" applyAlignment="1">
      <alignment horizontal="center" vertical="center" wrapText="1"/>
      <protection/>
    </xf>
    <xf numFmtId="187" fontId="8" fillId="0" borderId="0" xfId="64" applyNumberFormat="1" applyFont="1" applyFill="1" applyBorder="1" applyAlignment="1">
      <alignment horizontal="center" vertical="center" wrapText="1" shrinkToFit="1"/>
      <protection/>
    </xf>
    <xf numFmtId="0" fontId="50" fillId="0" borderId="0" xfId="63" applyFont="1" applyFill="1" applyAlignment="1">
      <alignment vertical="center" wrapText="1"/>
      <protection/>
    </xf>
    <xf numFmtId="0" fontId="32" fillId="33" borderId="17" xfId="0" applyFont="1" applyFill="1" applyBorder="1" applyAlignment="1">
      <alignment vertical="center" wrapText="1"/>
    </xf>
    <xf numFmtId="0" fontId="32" fillId="0" borderId="17" xfId="0" applyFont="1" applyFill="1" applyBorder="1" applyAlignment="1">
      <alignment vertical="center" wrapText="1"/>
    </xf>
    <xf numFmtId="189" fontId="32" fillId="0" borderId="17" xfId="0" applyNumberFormat="1" applyFont="1" applyFill="1" applyBorder="1" applyAlignment="1">
      <alignment horizontal="center" vertical="center" wrapText="1"/>
    </xf>
    <xf numFmtId="205" fontId="0" fillId="0" borderId="10" xfId="49" applyNumberFormat="1" applyFont="1" applyFill="1" applyBorder="1" applyAlignment="1" quotePrefix="1">
      <alignment horizontal="center" vertical="center"/>
    </xf>
    <xf numFmtId="187" fontId="50" fillId="0" borderId="17" xfId="0" applyNumberFormat="1" applyFont="1" applyFill="1" applyBorder="1" applyAlignment="1">
      <alignment horizontal="center" vertical="center" wrapText="1"/>
    </xf>
    <xf numFmtId="193" fontId="32" fillId="0" borderId="10" xfId="49" applyNumberFormat="1" applyFont="1" applyFill="1" applyBorder="1" applyAlignment="1">
      <alignment horizontal="center" vertical="center" wrapText="1"/>
    </xf>
    <xf numFmtId="193" fontId="32" fillId="0" borderId="17" xfId="49" applyNumberFormat="1" applyFont="1" applyFill="1" applyBorder="1" applyAlignment="1">
      <alignment horizontal="center" vertical="center" wrapText="1"/>
    </xf>
    <xf numFmtId="193" fontId="50" fillId="0" borderId="0" xfId="63" applyNumberFormat="1" applyFont="1" applyFill="1" applyAlignment="1">
      <alignment horizontal="center" vertical="center" wrapText="1"/>
      <protection/>
    </xf>
    <xf numFmtId="183" fontId="32" fillId="0" borderId="17" xfId="0" applyNumberFormat="1" applyFont="1" applyFill="1" applyBorder="1" applyAlignment="1">
      <alignment horizontal="center" vertical="center" wrapText="1"/>
    </xf>
    <xf numFmtId="187" fontId="8" fillId="36" borderId="0" xfId="64" applyNumberFormat="1" applyFont="1" applyFill="1" applyBorder="1" applyAlignment="1">
      <alignment horizontal="center" vertical="center" wrapText="1" shrinkToFit="1"/>
      <protection/>
    </xf>
    <xf numFmtId="189" fontId="0" fillId="0" borderId="10" xfId="64" applyNumberFormat="1" applyFont="1" applyFill="1" applyBorder="1" applyAlignment="1">
      <alignment horizontal="center" vertical="center" wrapText="1"/>
      <protection/>
    </xf>
    <xf numFmtId="205" fontId="0" fillId="0" borderId="10" xfId="49" applyNumberFormat="1" applyFont="1" applyFill="1" applyBorder="1" applyAlignment="1">
      <alignment horizontal="center" vertical="center" wrapText="1"/>
    </xf>
    <xf numFmtId="184" fontId="0" fillId="0" borderId="10" xfId="49" applyNumberFormat="1" applyFont="1" applyFill="1" applyBorder="1" applyAlignment="1" quotePrefix="1">
      <alignment horizontal="center" vertical="center"/>
    </xf>
    <xf numFmtId="0" fontId="0" fillId="0" borderId="10" xfId="64" applyNumberFormat="1" applyFont="1" applyFill="1" applyBorder="1" applyAlignment="1">
      <alignment horizontal="left" vertical="center" wrapText="1"/>
      <protection/>
    </xf>
    <xf numFmtId="184" fontId="0" fillId="0" borderId="10" xfId="49" applyNumberFormat="1" applyFont="1" applyFill="1" applyBorder="1" applyAlignment="1">
      <alignment horizontal="center" vertical="center"/>
    </xf>
    <xf numFmtId="0" fontId="0" fillId="33" borderId="10" xfId="64" applyNumberFormat="1" applyFont="1" applyFill="1" applyBorder="1" applyAlignment="1">
      <alignment horizontal="left" vertical="center" wrapText="1"/>
      <protection/>
    </xf>
    <xf numFmtId="205" fontId="50" fillId="0" borderId="17" xfId="49" applyNumberFormat="1" applyFont="1" applyFill="1" applyBorder="1" applyAlignment="1">
      <alignment horizontal="center" vertical="center" wrapText="1" shrinkToFit="1"/>
    </xf>
    <xf numFmtId="184" fontId="0" fillId="0" borderId="10" xfId="65" applyNumberFormat="1" applyFont="1" applyFill="1" applyBorder="1" applyAlignment="1">
      <alignment horizontal="center" vertical="center" wrapText="1"/>
      <protection/>
    </xf>
    <xf numFmtId="189" fontId="50" fillId="0" borderId="10" xfId="0" applyNumberFormat="1" applyFont="1" applyBorder="1" applyAlignment="1">
      <alignment horizontal="center" vertical="center" wrapText="1"/>
    </xf>
    <xf numFmtId="189" fontId="50" fillId="0" borderId="10" xfId="64" applyNumberFormat="1" applyFont="1" applyFill="1" applyBorder="1" applyAlignment="1">
      <alignment horizontal="center" vertical="center" wrapText="1"/>
      <protection/>
    </xf>
    <xf numFmtId="184" fontId="32" fillId="0" borderId="10" xfId="49" applyNumberFormat="1" applyFont="1" applyFill="1" applyBorder="1" applyAlignment="1">
      <alignment horizontal="center" vertical="center" wrapText="1"/>
    </xf>
    <xf numFmtId="184" fontId="50" fillId="0" borderId="17" xfId="49" applyNumberFormat="1" applyFont="1" applyFill="1" applyBorder="1" applyAlignment="1">
      <alignment horizontal="center" vertical="center" wrapText="1" shrinkToFit="1"/>
    </xf>
    <xf numFmtId="9" fontId="50" fillId="0" borderId="0" xfId="63" applyNumberFormat="1" applyFont="1" applyFill="1" applyAlignment="1">
      <alignment horizontal="center" vertical="center" wrapText="1"/>
      <protection/>
    </xf>
    <xf numFmtId="189" fontId="50" fillId="0" borderId="17" xfId="0" applyNumberFormat="1" applyFont="1" applyFill="1" applyBorder="1" applyAlignment="1">
      <alignment horizontal="center" vertical="center" wrapText="1"/>
    </xf>
    <xf numFmtId="0" fontId="7" fillId="0" borderId="10" xfId="64" applyNumberFormat="1" applyFont="1" applyFill="1" applyBorder="1" applyAlignment="1">
      <alignment vertical="center" wrapText="1"/>
      <protection/>
    </xf>
    <xf numFmtId="0" fontId="52" fillId="0" borderId="0" xfId="0" applyFont="1" applyBorder="1" applyAlignment="1">
      <alignment horizontal="left" vertical="center"/>
    </xf>
    <xf numFmtId="0" fontId="51" fillId="0" borderId="0" xfId="0" applyFont="1" applyFill="1" applyAlignment="1">
      <alignment horizontal="center" vertical="center" wrapText="1"/>
    </xf>
    <xf numFmtId="183" fontId="50" fillId="33" borderId="10" xfId="64" applyNumberFormat="1" applyFont="1" applyFill="1" applyBorder="1" applyAlignment="1">
      <alignment horizontal="center" vertical="center" wrapText="1"/>
      <protection/>
    </xf>
    <xf numFmtId="188" fontId="0" fillId="33" borderId="10" xfId="64" applyNumberFormat="1" applyFont="1" applyFill="1" applyBorder="1" applyAlignment="1">
      <alignment horizontal="center" vertical="center" wrapText="1"/>
      <protection/>
    </xf>
    <xf numFmtId="0" fontId="50" fillId="33" borderId="17" xfId="0" applyFont="1" applyFill="1" applyBorder="1" applyAlignment="1">
      <alignment horizontal="center" vertical="center" wrapText="1"/>
    </xf>
    <xf numFmtId="193" fontId="32" fillId="33" borderId="10" xfId="49" applyNumberFormat="1" applyFont="1" applyFill="1" applyBorder="1" applyAlignment="1">
      <alignment horizontal="center" vertical="center" wrapText="1"/>
    </xf>
    <xf numFmtId="193" fontId="50" fillId="33" borderId="10" xfId="49" applyNumberFormat="1" applyFont="1" applyFill="1" applyBorder="1" applyAlignment="1">
      <alignment horizontal="center" vertical="center" wrapText="1"/>
    </xf>
    <xf numFmtId="0" fontId="0" fillId="35" borderId="37" xfId="0" applyNumberFormat="1" applyFont="1" applyFill="1" applyBorder="1" applyAlignment="1">
      <alignment horizontal="center" vertical="center" wrapText="1" shrinkToFit="1"/>
    </xf>
    <xf numFmtId="205" fontId="50" fillId="0" borderId="0" xfId="0" applyNumberFormat="1" applyFont="1" applyFill="1" applyBorder="1" applyAlignment="1">
      <alignment horizontal="center" vertical="center" wrapText="1"/>
    </xf>
    <xf numFmtId="0" fontId="8" fillId="0" borderId="0" xfId="64" applyNumberFormat="1" applyFont="1" applyFill="1" applyBorder="1" applyAlignment="1">
      <alignment horizontal="left" vertical="center" wrapText="1"/>
      <protection/>
    </xf>
    <xf numFmtId="188" fontId="32" fillId="0" borderId="17"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205" fontId="50" fillId="0" borderId="10" xfId="49" applyNumberFormat="1" applyFont="1" applyFill="1" applyBorder="1" applyAlignment="1">
      <alignment horizontal="center" vertical="center" wrapText="1" shrinkToFit="1"/>
    </xf>
    <xf numFmtId="0" fontId="0" fillId="0" borderId="37" xfId="0" applyNumberFormat="1" applyFont="1" applyFill="1" applyBorder="1" applyAlignment="1">
      <alignment horizontal="center" vertical="center" wrapText="1" shrinkToFit="1"/>
    </xf>
    <xf numFmtId="205" fontId="0" fillId="0" borderId="0" xfId="64" applyNumberFormat="1" applyFont="1" applyFill="1" applyBorder="1" applyAlignment="1">
      <alignment horizontal="center" vertical="center" wrapText="1" shrinkToFit="1"/>
      <protection/>
    </xf>
    <xf numFmtId="188" fontId="50" fillId="0" borderId="10" xfId="0" applyNumberFormat="1" applyFont="1" applyFill="1" applyBorder="1" applyAlignment="1">
      <alignment horizontal="center" vertical="center" wrapText="1"/>
    </xf>
    <xf numFmtId="187" fontId="50" fillId="35" borderId="0" xfId="0" applyNumberFormat="1" applyFont="1" applyFill="1" applyBorder="1" applyAlignment="1">
      <alignment horizontal="center" vertical="center" wrapText="1"/>
    </xf>
    <xf numFmtId="205" fontId="50" fillId="35" borderId="0" xfId="0" applyNumberFormat="1" applyFont="1" applyFill="1" applyBorder="1" applyAlignment="1">
      <alignment horizontal="center" vertical="center" wrapText="1"/>
    </xf>
    <xf numFmtId="187" fontId="50" fillId="0" borderId="39" xfId="0" applyNumberFormat="1" applyFont="1" applyFill="1" applyBorder="1" applyAlignment="1">
      <alignment horizontal="center" vertical="center" wrapText="1"/>
    </xf>
    <xf numFmtId="0" fontId="8" fillId="35" borderId="0" xfId="64" applyNumberFormat="1" applyFont="1" applyFill="1" applyBorder="1" applyAlignment="1">
      <alignment horizontal="left" vertical="center" wrapText="1"/>
      <protection/>
    </xf>
    <xf numFmtId="0" fontId="58" fillId="35" borderId="0" xfId="0" applyFont="1" applyFill="1" applyAlignment="1">
      <alignment horizontal="center" vertical="center" wrapText="1"/>
    </xf>
    <xf numFmtId="187" fontId="50" fillId="33" borderId="39" xfId="0" applyNumberFormat="1" applyFont="1" applyFill="1" applyBorder="1" applyAlignment="1">
      <alignment horizontal="center" vertical="center" wrapText="1"/>
    </xf>
    <xf numFmtId="190" fontId="50" fillId="0" borderId="0" xfId="0" applyNumberFormat="1" applyFont="1" applyFill="1" applyBorder="1" applyAlignment="1">
      <alignment horizontal="center" vertical="center" wrapText="1"/>
    </xf>
    <xf numFmtId="184" fontId="50" fillId="0" borderId="0" xfId="0" applyNumberFormat="1" applyFont="1" applyFill="1" applyBorder="1" applyAlignment="1">
      <alignment horizontal="center" vertical="center" wrapText="1"/>
    </xf>
    <xf numFmtId="205" fontId="0" fillId="0" borderId="17" xfId="49" applyNumberFormat="1" applyFont="1" applyFill="1" applyBorder="1" applyAlignment="1" quotePrefix="1">
      <alignment horizontal="center" vertical="center"/>
    </xf>
    <xf numFmtId="190" fontId="50" fillId="35" borderId="0" xfId="0" applyNumberFormat="1" applyFont="1" applyFill="1" applyBorder="1" applyAlignment="1">
      <alignment horizontal="center" vertical="center" wrapText="1"/>
    </xf>
    <xf numFmtId="187" fontId="6" fillId="0" borderId="10" xfId="64" applyNumberFormat="1" applyFont="1" applyFill="1" applyBorder="1" applyAlignment="1" quotePrefix="1">
      <alignment horizontal="center" vertical="center" wrapText="1" shrinkToFit="1"/>
      <protection/>
    </xf>
    <xf numFmtId="0" fontId="49" fillId="0" borderId="10" xfId="0" applyNumberFormat="1" applyFont="1" applyFill="1" applyBorder="1" applyAlignment="1">
      <alignment vertical="center" wrapText="1"/>
    </xf>
    <xf numFmtId="189" fontId="6" fillId="0" borderId="10" xfId="51" applyNumberFormat="1" applyFont="1" applyFill="1" applyBorder="1" applyAlignment="1">
      <alignment horizontal="left" vertical="center"/>
    </xf>
    <xf numFmtId="189" fontId="6" fillId="0" borderId="10" xfId="51" applyNumberFormat="1" applyFont="1" applyFill="1" applyBorder="1" applyAlignment="1">
      <alignment horizontal="left" vertical="center" wrapText="1"/>
    </xf>
    <xf numFmtId="187" fontId="0" fillId="33" borderId="38" xfId="64" applyNumberFormat="1" applyFont="1" applyFill="1" applyBorder="1" applyAlignment="1" quotePrefix="1">
      <alignment horizontal="center" vertical="center" wrapText="1" shrinkToFit="1"/>
      <protection/>
    </xf>
    <xf numFmtId="187" fontId="50" fillId="0" borderId="10" xfId="0" applyNumberFormat="1" applyFont="1" applyFill="1" applyBorder="1" applyAlignment="1" quotePrefix="1">
      <alignment horizontal="center" vertical="center" wrapText="1"/>
    </xf>
    <xf numFmtId="187" fontId="50" fillId="33" borderId="39" xfId="0" applyNumberFormat="1" applyFont="1" applyFill="1" applyBorder="1" applyAlignment="1" quotePrefix="1">
      <alignment horizontal="center" vertical="center" wrapText="1"/>
    </xf>
    <xf numFmtId="187" fontId="50" fillId="33" borderId="38" xfId="0" applyNumberFormat="1" applyFont="1" applyFill="1" applyBorder="1" applyAlignment="1" quotePrefix="1">
      <alignment horizontal="center" vertical="center" wrapText="1"/>
    </xf>
    <xf numFmtId="187" fontId="50" fillId="33" borderId="10" xfId="0" applyNumberFormat="1" applyFont="1" applyFill="1" applyBorder="1" applyAlignment="1" quotePrefix="1">
      <alignment horizontal="center" vertical="center" wrapText="1"/>
    </xf>
    <xf numFmtId="187" fontId="0" fillId="33" borderId="10" xfId="64" applyNumberFormat="1" applyFont="1" applyFill="1" applyBorder="1" applyAlignment="1">
      <alignment horizontal="center" vertical="center" wrapText="1" shrinkToFit="1"/>
      <protection/>
    </xf>
    <xf numFmtId="187" fontId="0" fillId="33" borderId="10" xfId="64" applyNumberFormat="1" applyFont="1" applyFill="1" applyBorder="1" applyAlignment="1" quotePrefix="1">
      <alignment horizontal="center" vertical="center" wrapText="1" shrinkToFit="1"/>
      <protection/>
    </xf>
    <xf numFmtId="187" fontId="50" fillId="33" borderId="38" xfId="0" applyNumberFormat="1" applyFont="1" applyFill="1" applyBorder="1" applyAlignment="1">
      <alignment horizontal="center" vertical="center" wrapText="1"/>
    </xf>
    <xf numFmtId="187" fontId="0" fillId="0" borderId="10" xfId="64" applyNumberFormat="1" applyFont="1" applyFill="1" applyBorder="1" applyAlignment="1" quotePrefix="1">
      <alignment horizontal="center"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xfId="64"/>
    <cellStyle name="標準_別紙３ 2" xfId="65"/>
    <cellStyle name="Followed Hyperlink" xfId="66"/>
    <cellStyle name="良い" xfId="67"/>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2&#35330;&#27491;&#12304;&#26481;&#20140;&#12398;&#12415;&#12305;&#20196;&#21644;2&#24180;&#24230;&#31532;3&#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0">
        <row r="3">
          <cell r="F3" t="str">
            <v>（審議対象期間　2020年10月1日～2020年12月31日）</v>
          </cell>
        </row>
      </sheetData>
      <sheetData sheetId="1">
        <row r="4">
          <cell r="A4" t="str">
            <v>（部局名：東京税関）</v>
          </cell>
          <cell r="F4" t="str">
            <v>（審議対象期間　2020年10月1日～2020年12月31日）</v>
          </cell>
        </row>
      </sheetData>
      <sheetData sheetId="2">
        <row r="4">
          <cell r="A4" t="str">
            <v>（部局名：東京税関）</v>
          </cell>
          <cell r="F4" t="str">
            <v>（審議対象期間　2020年10月1日～2020年12月31日）</v>
          </cell>
        </row>
      </sheetData>
      <sheetData sheetId="3">
        <row r="4">
          <cell r="A4" t="str">
            <v>（部局名：東京税関）</v>
          </cell>
          <cell r="F4" t="str">
            <v>（審議対象期間　2020年10月1日～2020年12月31日）</v>
          </cell>
        </row>
      </sheetData>
      <sheetData sheetId="4">
        <row r="4">
          <cell r="F4" t="str">
            <v>（審議対象期間　2020年10月1日～2020年12月31日）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C6" sqref="C6"/>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121" t="s">
        <v>32</v>
      </c>
      <c r="B1" s="121"/>
    </row>
    <row r="2" spans="1:9" ht="24" customHeight="1">
      <c r="A2" s="122" t="s">
        <v>47</v>
      </c>
      <c r="B2" s="122"/>
      <c r="C2" s="122"/>
      <c r="D2" s="122"/>
      <c r="E2" s="122"/>
      <c r="F2" s="122"/>
      <c r="G2" s="122"/>
      <c r="H2" s="122"/>
      <c r="I2" s="122"/>
    </row>
    <row r="3" spans="1:9" ht="24" customHeight="1" thickBot="1">
      <c r="A3" s="123" t="s">
        <v>53</v>
      </c>
      <c r="B3" s="123"/>
      <c r="F3" s="124" t="s">
        <v>63</v>
      </c>
      <c r="G3" s="124"/>
      <c r="H3" s="124"/>
      <c r="I3" s="124"/>
    </row>
    <row r="4" spans="1:9" ht="28.5" customHeight="1" thickBot="1">
      <c r="A4" s="125" t="s">
        <v>48</v>
      </c>
      <c r="B4" s="126"/>
      <c r="C4" s="125" t="s">
        <v>49</v>
      </c>
      <c r="D4" s="127"/>
      <c r="E4" s="126"/>
      <c r="F4" s="125" t="s">
        <v>34</v>
      </c>
      <c r="G4" s="127"/>
      <c r="H4" s="126"/>
      <c r="I4" s="26" t="s">
        <v>35</v>
      </c>
    </row>
    <row r="5" spans="1:9" ht="24" customHeight="1">
      <c r="A5" s="117" t="s">
        <v>36</v>
      </c>
      <c r="B5" s="118"/>
      <c r="C5" s="29">
        <f>SUM(C7:C10)</f>
        <v>53</v>
      </c>
      <c r="D5" s="2"/>
      <c r="E5" s="3" t="s">
        <v>50</v>
      </c>
      <c r="F5" s="29">
        <f>SUM(F7:F10)</f>
        <v>19</v>
      </c>
      <c r="G5" s="2"/>
      <c r="H5" s="3" t="s">
        <v>50</v>
      </c>
      <c r="I5" s="115"/>
    </row>
    <row r="6" spans="1:9" ht="24" customHeight="1">
      <c r="A6" s="119" t="s">
        <v>37</v>
      </c>
      <c r="B6" s="120"/>
      <c r="C6" s="4"/>
      <c r="D6" s="2"/>
      <c r="E6" s="3"/>
      <c r="F6" s="4"/>
      <c r="G6" s="2"/>
      <c r="H6" s="3"/>
      <c r="I6" s="104"/>
    </row>
    <row r="7" spans="1:9" ht="24" customHeight="1">
      <c r="A7" s="119" t="s">
        <v>38</v>
      </c>
      <c r="B7" s="120"/>
      <c r="C7" s="29">
        <f>'東京総括表（様式１）'!C7+'横浜総括表（様式１）'!C7</f>
        <v>3</v>
      </c>
      <c r="D7" s="2"/>
      <c r="E7" s="3" t="s">
        <v>50</v>
      </c>
      <c r="F7" s="29">
        <f>'東京総括表（様式１）'!F7+'横浜総括表（様式１）'!F7</f>
        <v>0</v>
      </c>
      <c r="G7" s="2"/>
      <c r="H7" s="3" t="s">
        <v>50</v>
      </c>
      <c r="I7" s="104"/>
    </row>
    <row r="8" spans="1:9" ht="24" customHeight="1">
      <c r="A8" s="119" t="s">
        <v>39</v>
      </c>
      <c r="B8" s="120"/>
      <c r="C8" s="29">
        <f>'東京総括表（様式１）'!C8+'横浜総括表（様式１）'!C8</f>
        <v>1</v>
      </c>
      <c r="D8" s="2"/>
      <c r="E8" s="3" t="s">
        <v>50</v>
      </c>
      <c r="F8" s="29">
        <f>'東京総括表（様式１）'!F8+'横浜総括表（様式１）'!F8</f>
        <v>0</v>
      </c>
      <c r="G8" s="2"/>
      <c r="H8" s="3" t="s">
        <v>50</v>
      </c>
      <c r="I8" s="104"/>
    </row>
    <row r="9" spans="1:9" ht="24" customHeight="1">
      <c r="A9" s="119" t="s">
        <v>40</v>
      </c>
      <c r="B9" s="120"/>
      <c r="C9" s="29">
        <f>'東京総括表（様式１）'!C9+'横浜総括表（様式１）'!C9</f>
        <v>39</v>
      </c>
      <c r="D9" s="2"/>
      <c r="E9" s="3" t="s">
        <v>50</v>
      </c>
      <c r="F9" s="29">
        <f>'東京総括表（様式１）'!F9+'横浜総括表（様式１）'!F9</f>
        <v>10</v>
      </c>
      <c r="G9" s="2"/>
      <c r="H9" s="3" t="s">
        <v>50</v>
      </c>
      <c r="I9" s="104"/>
    </row>
    <row r="10" spans="1:9" ht="24" customHeight="1">
      <c r="A10" s="119" t="s">
        <v>41</v>
      </c>
      <c r="B10" s="120"/>
      <c r="C10" s="29">
        <f>'東京総括表（様式１）'!C10+'横浜総括表（様式１）'!C10</f>
        <v>10</v>
      </c>
      <c r="D10" s="2"/>
      <c r="E10" s="3" t="s">
        <v>50</v>
      </c>
      <c r="F10" s="29">
        <f>'東京総括表（様式１）'!F10+'横浜総括表（様式１）'!F10</f>
        <v>9</v>
      </c>
      <c r="G10" s="2"/>
      <c r="H10" s="3" t="s">
        <v>50</v>
      </c>
      <c r="I10" s="104"/>
    </row>
    <row r="11" spans="1:9" ht="24" customHeight="1" thickBot="1">
      <c r="A11" s="119"/>
      <c r="B11" s="120"/>
      <c r="C11" s="5"/>
      <c r="D11" s="6"/>
      <c r="E11" s="7"/>
      <c r="F11" s="5"/>
      <c r="G11" s="6"/>
      <c r="H11" s="7"/>
      <c r="I11" s="105"/>
    </row>
    <row r="12" spans="1:9" ht="24" customHeight="1">
      <c r="A12" s="104"/>
      <c r="B12" s="27" t="s">
        <v>42</v>
      </c>
      <c r="C12" s="29">
        <f>SUM(C14:C17)</f>
        <v>19</v>
      </c>
      <c r="D12" s="2"/>
      <c r="E12" s="3" t="s">
        <v>50</v>
      </c>
      <c r="F12" s="106"/>
      <c r="G12" s="107"/>
      <c r="H12" s="108"/>
      <c r="I12" s="115"/>
    </row>
    <row r="13" spans="1:9" ht="24" customHeight="1">
      <c r="A13" s="104"/>
      <c r="B13" s="25" t="s">
        <v>37</v>
      </c>
      <c r="C13" s="4"/>
      <c r="D13" s="2"/>
      <c r="E13" s="3"/>
      <c r="F13" s="109"/>
      <c r="G13" s="110"/>
      <c r="H13" s="111"/>
      <c r="I13" s="104"/>
    </row>
    <row r="14" spans="1:9" ht="24" customHeight="1">
      <c r="A14" s="104"/>
      <c r="B14" s="25" t="s">
        <v>43</v>
      </c>
      <c r="C14" s="29">
        <f>'東京総括表（様式１）'!C14+'横浜総括表（様式１）'!C14</f>
        <v>10</v>
      </c>
      <c r="D14" s="2"/>
      <c r="E14" s="3" t="s">
        <v>50</v>
      </c>
      <c r="F14" s="109"/>
      <c r="G14" s="110"/>
      <c r="H14" s="111"/>
      <c r="I14" s="104"/>
    </row>
    <row r="15" spans="1:9" ht="24" customHeight="1">
      <c r="A15" s="104"/>
      <c r="B15" s="25" t="s">
        <v>44</v>
      </c>
      <c r="C15" s="29">
        <f>'東京総括表（様式１）'!C15+'横浜総括表（様式１）'!C15</f>
        <v>0</v>
      </c>
      <c r="D15" s="2"/>
      <c r="E15" s="3" t="s">
        <v>50</v>
      </c>
      <c r="F15" s="109"/>
      <c r="G15" s="110"/>
      <c r="H15" s="111"/>
      <c r="I15" s="104"/>
    </row>
    <row r="16" spans="1:9" ht="24" customHeight="1">
      <c r="A16" s="104"/>
      <c r="B16" s="25" t="s">
        <v>45</v>
      </c>
      <c r="C16" s="29">
        <f>'東京総括表（様式１）'!C16+'横浜総括表（様式１）'!C16</f>
        <v>9</v>
      </c>
      <c r="D16" s="2"/>
      <c r="E16" s="3" t="s">
        <v>50</v>
      </c>
      <c r="F16" s="109"/>
      <c r="G16" s="110"/>
      <c r="H16" s="111"/>
      <c r="I16" s="104"/>
    </row>
    <row r="17" spans="1:9" ht="24" customHeight="1">
      <c r="A17" s="104"/>
      <c r="B17" s="25" t="s">
        <v>46</v>
      </c>
      <c r="C17" s="29">
        <f>'東京総括表（様式１）'!C17+'横浜総括表（様式１）'!C17</f>
        <v>0</v>
      </c>
      <c r="D17" s="2"/>
      <c r="E17" s="3" t="s">
        <v>50</v>
      </c>
      <c r="F17" s="109"/>
      <c r="G17" s="110"/>
      <c r="H17" s="111"/>
      <c r="I17" s="104"/>
    </row>
    <row r="18" spans="1:9" ht="24" customHeight="1">
      <c r="A18" s="104"/>
      <c r="B18" s="8"/>
      <c r="C18" s="9"/>
      <c r="D18" s="2"/>
      <c r="E18" s="3"/>
      <c r="F18" s="109"/>
      <c r="G18" s="110"/>
      <c r="H18" s="111"/>
      <c r="I18" s="104"/>
    </row>
    <row r="19" spans="1:9" ht="24" customHeight="1">
      <c r="A19" s="104"/>
      <c r="B19" s="8"/>
      <c r="C19" s="9"/>
      <c r="D19" s="2"/>
      <c r="E19" s="3"/>
      <c r="F19" s="109"/>
      <c r="G19" s="110"/>
      <c r="H19" s="111"/>
      <c r="I19" s="104"/>
    </row>
    <row r="20" spans="1:9" ht="24" customHeight="1">
      <c r="A20" s="104"/>
      <c r="B20" s="8"/>
      <c r="C20" s="9"/>
      <c r="D20" s="2"/>
      <c r="E20" s="3"/>
      <c r="F20" s="109"/>
      <c r="G20" s="110"/>
      <c r="H20" s="111"/>
      <c r="I20" s="104"/>
    </row>
    <row r="21" spans="1:9" ht="24" customHeight="1" thickBot="1">
      <c r="A21" s="105"/>
      <c r="B21" s="10"/>
      <c r="C21" s="5"/>
      <c r="D21" s="6"/>
      <c r="E21" s="7"/>
      <c r="F21" s="112"/>
      <c r="G21" s="113"/>
      <c r="H21" s="114"/>
      <c r="I21" s="105"/>
    </row>
    <row r="22" spans="1:9" ht="24" customHeight="1">
      <c r="A22" s="116" t="s">
        <v>55</v>
      </c>
      <c r="B22" s="116"/>
      <c r="C22" s="116"/>
      <c r="D22" s="116"/>
      <c r="E22" s="116"/>
      <c r="F22" s="116"/>
      <c r="G22" s="116"/>
      <c r="H22" s="116"/>
      <c r="I22" s="116"/>
    </row>
    <row r="23" ht="12.75">
      <c r="A23" s="30"/>
    </row>
    <row r="24" ht="12.7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D16" sqref="D16"/>
    </sheetView>
  </sheetViews>
  <sheetFormatPr defaultColWidth="9.00390625" defaultRowHeight="13.5"/>
  <cols>
    <col min="1" max="1" width="25.625" style="12" customWidth="1"/>
    <col min="2" max="2" width="27.25390625" style="37" customWidth="1"/>
    <col min="3" max="3" width="14.375" style="12" customWidth="1"/>
    <col min="4" max="5" width="16.125" style="12" customWidth="1"/>
    <col min="6" max="6" width="23.25390625" style="12" customWidth="1"/>
    <col min="7" max="7" width="12.625" style="12" customWidth="1"/>
    <col min="8" max="8" width="12.625" style="37" customWidth="1"/>
    <col min="9" max="9" width="8.00390625" style="37" customWidth="1"/>
    <col min="10" max="10" width="6.50390625" style="12" bestFit="1" customWidth="1"/>
    <col min="11" max="11" width="6.50390625" style="12" customWidth="1"/>
    <col min="12" max="12" width="13.75390625" style="12" customWidth="1"/>
    <col min="13" max="16384" width="9.00390625" style="12" customWidth="1"/>
  </cols>
  <sheetData>
    <row r="1" ht="12.75">
      <c r="A1" s="11" t="s">
        <v>26</v>
      </c>
    </row>
    <row r="2" spans="1:12" ht="12.75">
      <c r="A2" s="122" t="s">
        <v>27</v>
      </c>
      <c r="B2" s="122"/>
      <c r="C2" s="122"/>
      <c r="D2" s="122"/>
      <c r="E2" s="122"/>
      <c r="F2" s="122"/>
      <c r="G2" s="122"/>
      <c r="H2" s="122"/>
      <c r="I2" s="122"/>
      <c r="J2" s="122"/>
      <c r="K2" s="122"/>
      <c r="L2" s="122"/>
    </row>
    <row r="4" spans="1:12" ht="21" customHeight="1">
      <c r="A4" s="11" t="str">
        <f>'横浜別記様式 2（競争入札（公共工事））'!A4</f>
        <v>（部局名：横浜税関）</v>
      </c>
      <c r="B4" s="59"/>
      <c r="C4" s="11"/>
      <c r="D4" s="11"/>
      <c r="E4" s="11"/>
      <c r="F4" s="129" t="str">
        <f>'横浜別記様式 2（競争入札（公共工事））'!F4:K4</f>
        <v>（審議対象期間　2020年10月1日～2020年12月31日）</v>
      </c>
      <c r="G4" s="129"/>
      <c r="H4" s="129"/>
      <c r="I4" s="129"/>
      <c r="J4" s="129"/>
      <c r="K4" s="129"/>
      <c r="L4" s="129"/>
    </row>
    <row r="5" spans="1:12" s="13" customFormat="1" ht="47.25" customHeight="1">
      <c r="A5" s="56" t="s">
        <v>25</v>
      </c>
      <c r="B5" s="56" t="s">
        <v>1</v>
      </c>
      <c r="C5" s="56" t="s">
        <v>4</v>
      </c>
      <c r="D5" s="56" t="s">
        <v>6</v>
      </c>
      <c r="E5" s="56" t="s">
        <v>62</v>
      </c>
      <c r="F5" s="56" t="s">
        <v>30</v>
      </c>
      <c r="G5" s="56" t="s">
        <v>7</v>
      </c>
      <c r="H5" s="56" t="s">
        <v>2</v>
      </c>
      <c r="I5" s="56" t="s">
        <v>8</v>
      </c>
      <c r="J5" s="56" t="s">
        <v>56</v>
      </c>
      <c r="K5" s="56" t="s">
        <v>31</v>
      </c>
      <c r="L5" s="56" t="s">
        <v>3</v>
      </c>
    </row>
    <row r="6" spans="1:12" s="31" customFormat="1" ht="141" customHeight="1">
      <c r="A6" s="47"/>
      <c r="B6" s="52"/>
      <c r="C6" s="48"/>
      <c r="D6" s="47"/>
      <c r="E6" s="47"/>
      <c r="F6" s="49"/>
      <c r="G6" s="50"/>
      <c r="H6" s="51"/>
      <c r="I6" s="55"/>
      <c r="J6" s="48"/>
      <c r="K6" s="48"/>
      <c r="L6" s="53"/>
    </row>
    <row r="7" spans="1:12" s="31" customFormat="1" ht="141" customHeight="1" hidden="1">
      <c r="A7" s="47"/>
      <c r="B7" s="46"/>
      <c r="C7" s="48"/>
      <c r="D7" s="47"/>
      <c r="E7" s="47"/>
      <c r="F7" s="49"/>
      <c r="G7" s="50"/>
      <c r="H7" s="51"/>
      <c r="I7" s="55"/>
      <c r="J7" s="48"/>
      <c r="K7" s="48"/>
      <c r="L7" s="54"/>
    </row>
    <row r="8" spans="4:10" ht="12.75">
      <c r="D8" s="43"/>
      <c r="E8" s="43"/>
      <c r="J8" s="44"/>
    </row>
    <row r="9" spans="1:12" ht="25.5" customHeight="1">
      <c r="A9" s="128" t="s">
        <v>12</v>
      </c>
      <c r="B9" s="128"/>
      <c r="C9" s="128"/>
      <c r="D9" s="128"/>
      <c r="E9" s="128"/>
      <c r="F9" s="128"/>
      <c r="G9" s="128"/>
      <c r="H9" s="128"/>
      <c r="I9" s="128"/>
      <c r="J9" s="128"/>
      <c r="K9" s="128"/>
      <c r="L9" s="130"/>
    </row>
    <row r="10" spans="1:12" ht="30" customHeight="1">
      <c r="A10" s="131" t="s">
        <v>57</v>
      </c>
      <c r="B10" s="132"/>
      <c r="C10" s="132"/>
      <c r="D10" s="132"/>
      <c r="E10" s="132"/>
      <c r="F10" s="132"/>
      <c r="G10" s="132"/>
      <c r="H10" s="132"/>
      <c r="I10" s="132"/>
      <c r="J10" s="132"/>
      <c r="K10" s="132"/>
      <c r="L10" s="16"/>
    </row>
    <row r="11" spans="1:13" ht="26.25" customHeight="1">
      <c r="A11" s="16" t="s">
        <v>58</v>
      </c>
      <c r="B11" s="17"/>
      <c r="C11" s="16"/>
      <c r="D11" s="16"/>
      <c r="E11" s="16"/>
      <c r="F11" s="16"/>
      <c r="G11" s="16"/>
      <c r="H11" s="17"/>
      <c r="I11" s="17"/>
      <c r="J11" s="16"/>
      <c r="K11" s="16"/>
      <c r="L11" s="39"/>
      <c r="M11" s="38"/>
    </row>
    <row r="12" spans="1:13" ht="26.25" customHeight="1">
      <c r="A12" s="16" t="s">
        <v>59</v>
      </c>
      <c r="B12" s="17"/>
      <c r="C12" s="16"/>
      <c r="D12" s="16"/>
      <c r="E12" s="16"/>
      <c r="F12" s="16"/>
      <c r="G12" s="16"/>
      <c r="H12" s="17"/>
      <c r="I12" s="17"/>
      <c r="J12" s="16"/>
      <c r="K12" s="16"/>
      <c r="L12" s="39"/>
      <c r="M12" s="38"/>
    </row>
    <row r="14" spans="4:5" ht="12.75">
      <c r="D14" s="16"/>
      <c r="E14" s="16"/>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1"/>
  <headerFooter alignWithMargins="0">
    <oddFooter>&amp;C横浜-別記様式3（&amp;P/&amp;N）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21"/>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B7" sqref="B7"/>
    </sheetView>
  </sheetViews>
  <sheetFormatPr defaultColWidth="9.00390625" defaultRowHeight="13.5"/>
  <cols>
    <col min="1" max="1" width="34.125" style="33" customWidth="1"/>
    <col min="2" max="2" width="25.875" style="74" bestFit="1" customWidth="1"/>
    <col min="3" max="3" width="16.25390625" style="34" bestFit="1" customWidth="1"/>
    <col min="4" max="4" width="15.375" style="33" bestFit="1" customWidth="1"/>
    <col min="5" max="5" width="12.00390625" style="33" bestFit="1" customWidth="1"/>
    <col min="6" max="6" width="19.125" style="33" bestFit="1" customWidth="1"/>
    <col min="7" max="7" width="12.00390625" style="74" bestFit="1" customWidth="1"/>
    <col min="8" max="8" width="12.00390625" style="33" bestFit="1" customWidth="1"/>
    <col min="9" max="9" width="10.375" style="33" bestFit="1" customWidth="1"/>
    <col min="10" max="10" width="8.75390625" style="45" bestFit="1" customWidth="1"/>
    <col min="11" max="11" width="11.875" style="33" bestFit="1" customWidth="1"/>
    <col min="12" max="12" width="9.625" style="22" bestFit="1" customWidth="1"/>
    <col min="13" max="16384" width="9.00390625" style="12" customWidth="1"/>
  </cols>
  <sheetData>
    <row r="1" ht="12.75">
      <c r="A1" s="33" t="s">
        <v>13</v>
      </c>
    </row>
    <row r="2" spans="1:11" ht="12.75">
      <c r="A2" s="133" t="s">
        <v>10</v>
      </c>
      <c r="B2" s="133"/>
      <c r="C2" s="133"/>
      <c r="D2" s="133"/>
      <c r="E2" s="133"/>
      <c r="F2" s="133"/>
      <c r="G2" s="133"/>
      <c r="H2" s="133"/>
      <c r="I2" s="133"/>
      <c r="J2" s="133"/>
      <c r="K2" s="133"/>
    </row>
    <row r="4" spans="1:11" ht="21" customHeight="1">
      <c r="A4" s="60" t="str">
        <f>'横浜別記様式 3（随意契約（公共工事））'!A4</f>
        <v>（部局名：横浜税関）</v>
      </c>
      <c r="B4" s="61"/>
      <c r="C4" s="60"/>
      <c r="D4" s="60"/>
      <c r="E4" s="60"/>
      <c r="F4" s="136" t="str">
        <f>'横浜総括表（様式１）'!F3:I3</f>
        <v>（審議対象期間　2020年10月1日～2020年12月31日）</v>
      </c>
      <c r="G4" s="136"/>
      <c r="H4" s="136"/>
      <c r="I4" s="136"/>
      <c r="J4" s="136"/>
      <c r="K4" s="136"/>
    </row>
    <row r="5" spans="1:11" s="13" customFormat="1" ht="47.25" customHeight="1">
      <c r="A5" s="56" t="s">
        <v>5</v>
      </c>
      <c r="B5" s="56" t="s">
        <v>1</v>
      </c>
      <c r="C5" s="56" t="s">
        <v>4</v>
      </c>
      <c r="D5" s="56" t="s">
        <v>6</v>
      </c>
      <c r="E5" s="56" t="s">
        <v>62</v>
      </c>
      <c r="F5" s="56" t="s">
        <v>9</v>
      </c>
      <c r="G5" s="56" t="s">
        <v>7</v>
      </c>
      <c r="H5" s="56" t="s">
        <v>2</v>
      </c>
      <c r="I5" s="56" t="s">
        <v>8</v>
      </c>
      <c r="J5" s="56" t="s">
        <v>56</v>
      </c>
      <c r="K5" s="56" t="s">
        <v>3</v>
      </c>
    </row>
    <row r="6" spans="1:13" s="13" customFormat="1" ht="60" customHeight="1">
      <c r="A6" s="85" t="s">
        <v>64</v>
      </c>
      <c r="B6" s="85" t="s">
        <v>65</v>
      </c>
      <c r="C6" s="84">
        <v>44110</v>
      </c>
      <c r="D6" s="85" t="s">
        <v>66</v>
      </c>
      <c r="E6" s="89">
        <v>4020001018845</v>
      </c>
      <c r="F6" s="93" t="s">
        <v>72</v>
      </c>
      <c r="G6" s="87" t="s">
        <v>228</v>
      </c>
      <c r="H6" s="94">
        <v>3919740</v>
      </c>
      <c r="I6" s="292" t="s">
        <v>234</v>
      </c>
      <c r="J6" s="88">
        <v>3</v>
      </c>
      <c r="K6" s="85"/>
      <c r="M6" s="80"/>
    </row>
    <row r="7" spans="1:13" s="13" customFormat="1" ht="60" customHeight="1">
      <c r="A7" s="85" t="s">
        <v>114</v>
      </c>
      <c r="B7" s="85" t="s">
        <v>115</v>
      </c>
      <c r="C7" s="84">
        <v>44112</v>
      </c>
      <c r="D7" s="85" t="s">
        <v>67</v>
      </c>
      <c r="E7" s="89">
        <v>1040001016478</v>
      </c>
      <c r="F7" s="93" t="s">
        <v>72</v>
      </c>
      <c r="G7" s="87" t="s">
        <v>228</v>
      </c>
      <c r="H7" s="90">
        <v>1096771</v>
      </c>
      <c r="I7" s="292" t="s">
        <v>234</v>
      </c>
      <c r="J7" s="88">
        <v>4</v>
      </c>
      <c r="K7" s="85" t="s">
        <v>235</v>
      </c>
      <c r="M7" s="80"/>
    </row>
    <row r="8" spans="1:13" s="13" customFormat="1" ht="60" customHeight="1">
      <c r="A8" s="85" t="s">
        <v>68</v>
      </c>
      <c r="B8" s="85" t="s">
        <v>65</v>
      </c>
      <c r="C8" s="84">
        <v>44116</v>
      </c>
      <c r="D8" s="85" t="s">
        <v>69</v>
      </c>
      <c r="E8" s="89">
        <v>2010001038268</v>
      </c>
      <c r="F8" s="93" t="s">
        <v>72</v>
      </c>
      <c r="G8" s="87" t="s">
        <v>228</v>
      </c>
      <c r="H8" s="94">
        <v>37950000</v>
      </c>
      <c r="I8" s="292" t="s">
        <v>234</v>
      </c>
      <c r="J8" s="88">
        <v>1</v>
      </c>
      <c r="K8" s="85"/>
      <c r="M8" s="80"/>
    </row>
    <row r="9" spans="1:13" s="13" customFormat="1" ht="60" customHeight="1">
      <c r="A9" s="85" t="s">
        <v>70</v>
      </c>
      <c r="B9" s="85" t="s">
        <v>65</v>
      </c>
      <c r="C9" s="84">
        <v>44131</v>
      </c>
      <c r="D9" s="85" t="s">
        <v>71</v>
      </c>
      <c r="E9" s="89">
        <v>7010001023050</v>
      </c>
      <c r="F9" s="93" t="s">
        <v>72</v>
      </c>
      <c r="G9" s="87" t="s">
        <v>228</v>
      </c>
      <c r="H9" s="94">
        <v>2304500</v>
      </c>
      <c r="I9" s="292" t="s">
        <v>234</v>
      </c>
      <c r="J9" s="88">
        <v>1</v>
      </c>
      <c r="K9" s="85"/>
      <c r="M9" s="80"/>
    </row>
    <row r="10" spans="1:13" s="13" customFormat="1" ht="60" customHeight="1">
      <c r="A10" s="85" t="s">
        <v>73</v>
      </c>
      <c r="B10" s="85" t="s">
        <v>74</v>
      </c>
      <c r="C10" s="84">
        <v>44140</v>
      </c>
      <c r="D10" s="85" t="s">
        <v>75</v>
      </c>
      <c r="E10" s="89">
        <v>1010401021428</v>
      </c>
      <c r="F10" s="93" t="s">
        <v>72</v>
      </c>
      <c r="G10" s="87" t="s">
        <v>228</v>
      </c>
      <c r="H10" s="90">
        <v>2404050</v>
      </c>
      <c r="I10" s="292" t="s">
        <v>234</v>
      </c>
      <c r="J10" s="88">
        <v>1</v>
      </c>
      <c r="K10" s="85"/>
      <c r="M10" s="80"/>
    </row>
    <row r="11" spans="1:13" s="13" customFormat="1" ht="60" customHeight="1">
      <c r="A11" s="85" t="s">
        <v>116</v>
      </c>
      <c r="B11" s="85" t="s">
        <v>76</v>
      </c>
      <c r="C11" s="84">
        <v>44152</v>
      </c>
      <c r="D11" s="85" t="s">
        <v>77</v>
      </c>
      <c r="E11" s="89">
        <v>3012801000876</v>
      </c>
      <c r="F11" s="93" t="s">
        <v>72</v>
      </c>
      <c r="G11" s="87" t="s">
        <v>228</v>
      </c>
      <c r="H11" s="90">
        <v>2129600</v>
      </c>
      <c r="I11" s="292" t="s">
        <v>234</v>
      </c>
      <c r="J11" s="88">
        <v>3</v>
      </c>
      <c r="K11" s="85"/>
      <c r="M11" s="80"/>
    </row>
    <row r="12" spans="1:13" s="13" customFormat="1" ht="60" customHeight="1">
      <c r="A12" s="85" t="s">
        <v>112</v>
      </c>
      <c r="B12" s="85" t="s">
        <v>113</v>
      </c>
      <c r="C12" s="84">
        <v>44159</v>
      </c>
      <c r="D12" s="85" t="s">
        <v>78</v>
      </c>
      <c r="E12" s="89">
        <v>3012801002617</v>
      </c>
      <c r="F12" s="93" t="s">
        <v>72</v>
      </c>
      <c r="G12" s="87" t="s">
        <v>228</v>
      </c>
      <c r="H12" s="95">
        <v>2138141</v>
      </c>
      <c r="I12" s="292" t="s">
        <v>234</v>
      </c>
      <c r="J12" s="88">
        <v>5</v>
      </c>
      <c r="K12" s="85" t="s">
        <v>79</v>
      </c>
      <c r="M12" s="80"/>
    </row>
    <row r="13" spans="1:13" s="13" customFormat="1" ht="60" customHeight="1">
      <c r="A13" s="85" t="s">
        <v>87</v>
      </c>
      <c r="B13" s="85" t="s">
        <v>88</v>
      </c>
      <c r="C13" s="84">
        <v>44174</v>
      </c>
      <c r="D13" s="85" t="s">
        <v>89</v>
      </c>
      <c r="E13" s="89">
        <v>3370601000838</v>
      </c>
      <c r="F13" s="93" t="s">
        <v>72</v>
      </c>
      <c r="G13" s="87" t="s">
        <v>228</v>
      </c>
      <c r="H13" s="90">
        <v>1628000</v>
      </c>
      <c r="I13" s="292" t="s">
        <v>234</v>
      </c>
      <c r="J13" s="88">
        <v>1</v>
      </c>
      <c r="K13" s="85"/>
      <c r="M13" s="80"/>
    </row>
    <row r="14" spans="1:13" s="13" customFormat="1" ht="60" customHeight="1">
      <c r="A14" s="85" t="s">
        <v>90</v>
      </c>
      <c r="B14" s="85" t="s">
        <v>91</v>
      </c>
      <c r="C14" s="84">
        <v>44181</v>
      </c>
      <c r="D14" s="85" t="s">
        <v>92</v>
      </c>
      <c r="E14" s="89">
        <v>8010401050387</v>
      </c>
      <c r="F14" s="93" t="s">
        <v>72</v>
      </c>
      <c r="G14" s="87" t="s">
        <v>228</v>
      </c>
      <c r="H14" s="90">
        <v>28707800</v>
      </c>
      <c r="I14" s="292" t="s">
        <v>234</v>
      </c>
      <c r="J14" s="88">
        <v>1</v>
      </c>
      <c r="K14" s="85"/>
      <c r="M14" s="80"/>
    </row>
    <row r="15" spans="1:13" s="13" customFormat="1" ht="60" customHeight="1">
      <c r="A15" s="85" t="s">
        <v>93</v>
      </c>
      <c r="B15" s="85" t="s">
        <v>76</v>
      </c>
      <c r="C15" s="84">
        <v>44182</v>
      </c>
      <c r="D15" s="85" t="s">
        <v>94</v>
      </c>
      <c r="E15" s="89">
        <v>9010501013838</v>
      </c>
      <c r="F15" s="93" t="s">
        <v>72</v>
      </c>
      <c r="G15" s="87" t="s">
        <v>228</v>
      </c>
      <c r="H15" s="90">
        <v>2662000</v>
      </c>
      <c r="I15" s="292" t="s">
        <v>234</v>
      </c>
      <c r="J15" s="88">
        <v>4</v>
      </c>
      <c r="K15" s="85"/>
      <c r="M15" s="80"/>
    </row>
    <row r="16" spans="1:13" s="13" customFormat="1" ht="60" customHeight="1">
      <c r="A16" s="85" t="s">
        <v>95</v>
      </c>
      <c r="B16" s="85" t="s">
        <v>76</v>
      </c>
      <c r="C16" s="84">
        <v>44190</v>
      </c>
      <c r="D16" s="85" t="s">
        <v>96</v>
      </c>
      <c r="E16" s="89">
        <v>2020001012577</v>
      </c>
      <c r="F16" s="93" t="s">
        <v>72</v>
      </c>
      <c r="G16" s="87" t="s">
        <v>228</v>
      </c>
      <c r="H16" s="90">
        <v>1203400</v>
      </c>
      <c r="I16" s="292" t="s">
        <v>234</v>
      </c>
      <c r="J16" s="88">
        <v>1</v>
      </c>
      <c r="K16" s="85"/>
      <c r="M16" s="80"/>
    </row>
    <row r="17" spans="1:13" s="13" customFormat="1" ht="60" customHeight="1">
      <c r="A17" s="85" t="s">
        <v>97</v>
      </c>
      <c r="B17" s="85" t="s">
        <v>76</v>
      </c>
      <c r="C17" s="84">
        <v>44190</v>
      </c>
      <c r="D17" s="85" t="s">
        <v>98</v>
      </c>
      <c r="E17" s="89">
        <v>9120001074460</v>
      </c>
      <c r="F17" s="93" t="s">
        <v>72</v>
      </c>
      <c r="G17" s="87" t="s">
        <v>228</v>
      </c>
      <c r="H17" s="90">
        <v>1710720</v>
      </c>
      <c r="I17" s="292" t="s">
        <v>234</v>
      </c>
      <c r="J17" s="88">
        <v>3</v>
      </c>
      <c r="K17" s="85"/>
      <c r="M17" s="80"/>
    </row>
    <row r="18" spans="1:13" s="13" customFormat="1" ht="60" customHeight="1">
      <c r="A18" s="85" t="s">
        <v>99</v>
      </c>
      <c r="B18" s="85" t="s">
        <v>100</v>
      </c>
      <c r="C18" s="84">
        <v>44190</v>
      </c>
      <c r="D18" s="85" t="s">
        <v>101</v>
      </c>
      <c r="E18" s="89">
        <v>2020002098541</v>
      </c>
      <c r="F18" s="93" t="s">
        <v>72</v>
      </c>
      <c r="G18" s="87" t="s">
        <v>228</v>
      </c>
      <c r="H18" s="90">
        <v>3736700</v>
      </c>
      <c r="I18" s="292" t="s">
        <v>234</v>
      </c>
      <c r="J18" s="88">
        <v>2</v>
      </c>
      <c r="K18" s="85"/>
      <c r="M18" s="80"/>
    </row>
    <row r="20" spans="1:11" ht="12.75">
      <c r="A20" s="134" t="s">
        <v>12</v>
      </c>
      <c r="B20" s="134"/>
      <c r="C20" s="134"/>
      <c r="D20" s="134"/>
      <c r="E20" s="134"/>
      <c r="F20" s="134"/>
      <c r="G20" s="134"/>
      <c r="H20" s="134"/>
      <c r="I20" s="134"/>
      <c r="J20" s="135"/>
      <c r="K20" s="134"/>
    </row>
    <row r="21" spans="1:11" ht="12.75">
      <c r="A21" s="35" t="s">
        <v>11</v>
      </c>
      <c r="B21" s="75"/>
      <c r="D21" s="35"/>
      <c r="E21" s="35"/>
      <c r="F21" s="35"/>
      <c r="G21" s="75"/>
      <c r="H21" s="35"/>
      <c r="I21" s="35"/>
      <c r="K21" s="35"/>
    </row>
  </sheetData>
  <sheetProtection/>
  <autoFilter ref="A5:L18"/>
  <mergeCells count="3">
    <mergeCell ref="A2:K2"/>
    <mergeCell ref="A20:K20"/>
    <mergeCell ref="F4:K4"/>
  </mergeCells>
  <conditionalFormatting sqref="B6:B7 B13:B15">
    <cfRule type="expression" priority="11" dxfId="0">
      <formula>AND(COUNTIF($AC6,"*分担契約*"),NOT(COUNTIF($D6,"*ほか*")))</formula>
    </cfRule>
  </conditionalFormatting>
  <conditionalFormatting sqref="B9">
    <cfRule type="expression" priority="10" dxfId="0">
      <formula>AND(COUNTIF($AC9,"*分担契約*"),NOT(COUNTIF($D9,"*ほか*")))</formula>
    </cfRule>
  </conditionalFormatting>
  <conditionalFormatting sqref="B8">
    <cfRule type="expression" priority="9" dxfId="0">
      <formula>AND(COUNTIF($AC8,"*分担契約*"),NOT(COUNTIF($D8,"*ほか*")))</formula>
    </cfRule>
  </conditionalFormatting>
  <conditionalFormatting sqref="B10">
    <cfRule type="expression" priority="8" dxfId="0">
      <formula>AND(COUNTIF($AC10,"*分担契約*"),NOT(COUNTIF($D10,"*ほか*")))</formula>
    </cfRule>
  </conditionalFormatting>
  <conditionalFormatting sqref="B11">
    <cfRule type="expression" priority="7" dxfId="0">
      <formula>AND(COUNTIF($AC11,"*分担契約*"),NOT(COUNTIF($D11,"*ほか*")))</formula>
    </cfRule>
  </conditionalFormatting>
  <conditionalFormatting sqref="B12">
    <cfRule type="expression" priority="6" dxfId="0">
      <formula>AND(COUNTIF($AC12,"*分担契約*"),NOT(COUNTIF($D12,"*ほか*")))</formula>
    </cfRule>
  </conditionalFormatting>
  <conditionalFormatting sqref="B16">
    <cfRule type="expression" priority="4" dxfId="0">
      <formula>AND(COUNTIF($AC16,"*分担契約*"),NOT(COUNTIF($D16,"*ほか*")))</formula>
    </cfRule>
  </conditionalFormatting>
  <conditionalFormatting sqref="B17">
    <cfRule type="expression" priority="3" dxfId="0">
      <formula>AND(COUNTIF($AC17,"*分担契約*"),NOT(COUNTIF($D17,"*ほか*")))</formula>
    </cfRule>
  </conditionalFormatting>
  <conditionalFormatting sqref="B18">
    <cfRule type="expression" priority="1" dxfId="0">
      <formula>AND(COUNTIF($AC18,"*分担契約*"),NOT(COUNTIF($D18,"*ほか*")))</formula>
    </cfRule>
  </conditionalFormatting>
  <dataValidations count="3">
    <dataValidation allowBlank="1" showInputMessage="1" showErrorMessage="1" imeMode="halfAlpha" sqref="E6:E18"/>
    <dataValidation errorStyle="information" type="date" allowBlank="1" showErrorMessage="1" prompt="平成30年4月1日の形式で入力する。" sqref="C6:C18">
      <formula1>43191</formula1>
      <formula2>43555</formula2>
    </dataValidation>
    <dataValidation allowBlank="1" showInputMessage="1" sqref="H6:H18"/>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1"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workbookViewId="0" topLeftCell="A4">
      <pane xSplit="1" ySplit="2" topLeftCell="C6" activePane="bottomRight" state="frozen"/>
      <selection pane="topLeft" activeCell="A4" sqref="A4"/>
      <selection pane="topRight" activeCell="B4" sqref="B4"/>
      <selection pane="bottomLeft" activeCell="A6" sqref="A6"/>
      <selection pane="bottomRight" activeCell="G6" sqref="G6"/>
    </sheetView>
  </sheetViews>
  <sheetFormatPr defaultColWidth="9.00390625" defaultRowHeight="13.5"/>
  <cols>
    <col min="1" max="1" width="25.25390625" style="12" customWidth="1"/>
    <col min="2" max="2" width="22.75390625" style="73" customWidth="1"/>
    <col min="3" max="3" width="13.75390625" style="12" customWidth="1"/>
    <col min="4" max="4" width="19.375" style="12" customWidth="1"/>
    <col min="5" max="5" width="12.00390625" style="12" customWidth="1"/>
    <col min="6" max="6" width="32.75390625" style="12" customWidth="1"/>
    <col min="7" max="7" width="12.625" style="73" customWidth="1"/>
    <col min="8" max="8" width="10.875" style="73" customWidth="1"/>
    <col min="9" max="9" width="8.375" style="40" customWidth="1"/>
    <col min="10" max="10" width="8.125" style="12" customWidth="1"/>
    <col min="11" max="11" width="8.00390625" style="12" customWidth="1"/>
    <col min="12" max="12" width="11.75390625" style="12" customWidth="1"/>
    <col min="13" max="14" width="9.00390625" style="73" customWidth="1"/>
    <col min="15" max="16384" width="9.00390625" style="12" customWidth="1"/>
  </cols>
  <sheetData>
    <row r="1" ht="12.75">
      <c r="A1" s="11" t="s">
        <v>28</v>
      </c>
    </row>
    <row r="2" spans="1:12" ht="12.75">
      <c r="A2" s="122" t="s">
        <v>29</v>
      </c>
      <c r="B2" s="122"/>
      <c r="C2" s="122"/>
      <c r="D2" s="122"/>
      <c r="E2" s="122"/>
      <c r="F2" s="122"/>
      <c r="G2" s="122"/>
      <c r="H2" s="122"/>
      <c r="I2" s="122"/>
      <c r="J2" s="122"/>
      <c r="K2" s="122"/>
      <c r="L2" s="122"/>
    </row>
    <row r="4" spans="1:14" ht="21" customHeight="1">
      <c r="A4" s="11" t="str">
        <f>'横浜別記様式 4（競争入札（物品役務等））'!A4</f>
        <v>（部局名：横浜税関）</v>
      </c>
      <c r="B4" s="59"/>
      <c r="C4" s="11"/>
      <c r="D4" s="11"/>
      <c r="E4" s="11"/>
      <c r="F4" s="129" t="str">
        <f>'横浜別記様式 4（競争入札（物品役務等））'!F4:K4</f>
        <v>（審議対象期間　2020年10月1日～2020年12月31日）</v>
      </c>
      <c r="G4" s="129"/>
      <c r="H4" s="129"/>
      <c r="I4" s="129"/>
      <c r="J4" s="129"/>
      <c r="K4" s="129"/>
      <c r="L4" s="129"/>
      <c r="M4" s="22"/>
      <c r="N4" s="22"/>
    </row>
    <row r="5" spans="1:12" s="13" customFormat="1" ht="47.25" customHeight="1">
      <c r="A5" s="56" t="s">
        <v>5</v>
      </c>
      <c r="B5" s="56" t="s">
        <v>1</v>
      </c>
      <c r="C5" s="56" t="s">
        <v>4</v>
      </c>
      <c r="D5" s="56" t="s">
        <v>6</v>
      </c>
      <c r="E5" s="56" t="s">
        <v>62</v>
      </c>
      <c r="F5" s="56" t="s">
        <v>30</v>
      </c>
      <c r="G5" s="56" t="s">
        <v>7</v>
      </c>
      <c r="H5" s="56" t="s">
        <v>2</v>
      </c>
      <c r="I5" s="63" t="s">
        <v>8</v>
      </c>
      <c r="J5" s="56" t="s">
        <v>56</v>
      </c>
      <c r="K5" s="56" t="s">
        <v>31</v>
      </c>
      <c r="L5" s="56" t="s">
        <v>3</v>
      </c>
    </row>
    <row r="6" spans="1:14" s="31" customFormat="1" ht="70.5" customHeight="1">
      <c r="A6" s="85" t="s">
        <v>80</v>
      </c>
      <c r="B6" s="85" t="s">
        <v>74</v>
      </c>
      <c r="C6" s="84">
        <v>44139</v>
      </c>
      <c r="D6" s="85" t="s">
        <v>81</v>
      </c>
      <c r="E6" s="89">
        <v>5700150015680</v>
      </c>
      <c r="F6" s="85" t="s">
        <v>109</v>
      </c>
      <c r="G6" s="87" t="s">
        <v>228</v>
      </c>
      <c r="H6" s="90">
        <v>1870000</v>
      </c>
      <c r="I6" s="292" t="s">
        <v>234</v>
      </c>
      <c r="J6" s="88">
        <v>1</v>
      </c>
      <c r="K6" s="77"/>
      <c r="L6" s="78"/>
      <c r="M6" s="13"/>
      <c r="N6" s="36"/>
    </row>
    <row r="7" spans="1:14" s="31" customFormat="1" ht="70.5" customHeight="1">
      <c r="A7" s="85" t="s">
        <v>82</v>
      </c>
      <c r="B7" s="85" t="s">
        <v>74</v>
      </c>
      <c r="C7" s="84">
        <v>44144</v>
      </c>
      <c r="D7" s="85" t="s">
        <v>83</v>
      </c>
      <c r="E7" s="89">
        <v>7010401022924</v>
      </c>
      <c r="F7" s="85" t="s">
        <v>109</v>
      </c>
      <c r="G7" s="87" t="s">
        <v>228</v>
      </c>
      <c r="H7" s="90">
        <v>1568600</v>
      </c>
      <c r="I7" s="292" t="s">
        <v>234</v>
      </c>
      <c r="J7" s="88">
        <v>1</v>
      </c>
      <c r="K7" s="77"/>
      <c r="L7" s="79"/>
      <c r="M7" s="13"/>
      <c r="N7" s="36"/>
    </row>
    <row r="8" spans="1:14" s="31" customFormat="1" ht="70.5" customHeight="1">
      <c r="A8" s="85" t="s">
        <v>84</v>
      </c>
      <c r="B8" s="85" t="s">
        <v>74</v>
      </c>
      <c r="C8" s="84">
        <v>44159</v>
      </c>
      <c r="D8" s="85" t="s">
        <v>85</v>
      </c>
      <c r="E8" s="89" t="s">
        <v>86</v>
      </c>
      <c r="F8" s="85" t="s">
        <v>109</v>
      </c>
      <c r="G8" s="87" t="s">
        <v>228</v>
      </c>
      <c r="H8" s="90">
        <v>72340290</v>
      </c>
      <c r="I8" s="292" t="s">
        <v>234</v>
      </c>
      <c r="J8" s="88">
        <v>1</v>
      </c>
      <c r="K8" s="77"/>
      <c r="L8" s="79"/>
      <c r="M8" s="13"/>
      <c r="N8" s="36"/>
    </row>
    <row r="9" spans="1:14" s="31" customFormat="1" ht="70.5" customHeight="1">
      <c r="A9" s="83" t="s">
        <v>102</v>
      </c>
      <c r="B9" s="85" t="s">
        <v>74</v>
      </c>
      <c r="C9" s="84">
        <v>44181</v>
      </c>
      <c r="D9" s="85" t="s">
        <v>103</v>
      </c>
      <c r="E9" s="92">
        <v>4010701000913</v>
      </c>
      <c r="F9" s="85" t="s">
        <v>109</v>
      </c>
      <c r="G9" s="87" t="s">
        <v>228</v>
      </c>
      <c r="H9" s="90">
        <v>5225000</v>
      </c>
      <c r="I9" s="292" t="s">
        <v>234</v>
      </c>
      <c r="J9" s="88">
        <v>1</v>
      </c>
      <c r="K9" s="77"/>
      <c r="L9" s="79"/>
      <c r="M9" s="13"/>
      <c r="N9" s="36"/>
    </row>
    <row r="10" spans="1:14" s="31" customFormat="1" ht="70.5" customHeight="1">
      <c r="A10" s="85" t="s">
        <v>104</v>
      </c>
      <c r="B10" s="85" t="s">
        <v>91</v>
      </c>
      <c r="C10" s="84">
        <v>44189</v>
      </c>
      <c r="D10" s="83" t="s">
        <v>105</v>
      </c>
      <c r="E10" s="92" t="s">
        <v>106</v>
      </c>
      <c r="F10" s="85" t="s">
        <v>110</v>
      </c>
      <c r="G10" s="87" t="s">
        <v>228</v>
      </c>
      <c r="H10" s="90">
        <v>12292500</v>
      </c>
      <c r="I10" s="292" t="s">
        <v>234</v>
      </c>
      <c r="J10" s="88">
        <v>1</v>
      </c>
      <c r="K10" s="77"/>
      <c r="L10" s="79"/>
      <c r="M10" s="13"/>
      <c r="N10" s="36"/>
    </row>
    <row r="11" spans="1:14" s="31" customFormat="1" ht="70.5" customHeight="1">
      <c r="A11" s="85" t="s">
        <v>107</v>
      </c>
      <c r="B11" s="85" t="s">
        <v>91</v>
      </c>
      <c r="C11" s="84">
        <v>44189</v>
      </c>
      <c r="D11" s="83" t="s">
        <v>105</v>
      </c>
      <c r="E11" s="92" t="s">
        <v>106</v>
      </c>
      <c r="F11" s="85" t="s">
        <v>108</v>
      </c>
      <c r="G11" s="87" t="s">
        <v>228</v>
      </c>
      <c r="H11" s="90">
        <v>9132948</v>
      </c>
      <c r="I11" s="292" t="s">
        <v>234</v>
      </c>
      <c r="J11" s="88">
        <v>1</v>
      </c>
      <c r="K11" s="77"/>
      <c r="L11" s="79"/>
      <c r="M11" s="13"/>
      <c r="N11" s="36"/>
    </row>
    <row r="12" spans="2:14" s="33" customFormat="1" ht="12.75">
      <c r="B12" s="74"/>
      <c r="D12" s="43"/>
      <c r="E12" s="43"/>
      <c r="G12" s="74"/>
      <c r="H12" s="74"/>
      <c r="I12" s="41"/>
      <c r="J12" s="44"/>
      <c r="M12" s="74"/>
      <c r="N12" s="74"/>
    </row>
    <row r="13" spans="1:14" s="33" customFormat="1" ht="25.5" customHeight="1">
      <c r="A13" s="134" t="s">
        <v>12</v>
      </c>
      <c r="B13" s="134"/>
      <c r="C13" s="134"/>
      <c r="D13" s="134"/>
      <c r="E13" s="134"/>
      <c r="F13" s="134"/>
      <c r="G13" s="134"/>
      <c r="H13" s="134"/>
      <c r="I13" s="134"/>
      <c r="J13" s="134"/>
      <c r="K13" s="134"/>
      <c r="L13" s="138"/>
      <c r="M13" s="74"/>
      <c r="N13" s="74"/>
    </row>
    <row r="14" spans="1:14" s="33" customFormat="1" ht="31.5" customHeight="1">
      <c r="A14" s="139" t="s">
        <v>57</v>
      </c>
      <c r="B14" s="140"/>
      <c r="C14" s="140"/>
      <c r="D14" s="140"/>
      <c r="E14" s="140"/>
      <c r="F14" s="140"/>
      <c r="G14" s="140"/>
      <c r="H14" s="140"/>
      <c r="I14" s="140"/>
      <c r="J14" s="140"/>
      <c r="K14" s="140"/>
      <c r="L14" s="35"/>
      <c r="M14" s="74"/>
      <c r="N14" s="74"/>
    </row>
    <row r="15" spans="1:14" s="33" customFormat="1" ht="26.25" customHeight="1">
      <c r="A15" s="137" t="s">
        <v>60</v>
      </c>
      <c r="B15" s="137"/>
      <c r="C15" s="137"/>
      <c r="D15" s="137"/>
      <c r="E15" s="137"/>
      <c r="F15" s="137"/>
      <c r="G15" s="137"/>
      <c r="H15" s="137"/>
      <c r="I15" s="137"/>
      <c r="J15" s="137"/>
      <c r="K15" s="137"/>
      <c r="L15" s="76"/>
      <c r="M15" s="74"/>
      <c r="N15" s="74"/>
    </row>
    <row r="16" spans="1:14" s="33" customFormat="1" ht="26.25" customHeight="1">
      <c r="A16" s="35" t="s">
        <v>59</v>
      </c>
      <c r="B16" s="75"/>
      <c r="C16" s="35"/>
      <c r="D16" s="35"/>
      <c r="E16" s="35"/>
      <c r="F16" s="35"/>
      <c r="G16" s="75"/>
      <c r="H16" s="75"/>
      <c r="I16" s="42"/>
      <c r="J16" s="35"/>
      <c r="K16" s="35"/>
      <c r="L16" s="76"/>
      <c r="M16" s="74"/>
      <c r="N16" s="74"/>
    </row>
    <row r="17" spans="2:14" s="33" customFormat="1" ht="12.75">
      <c r="B17" s="74"/>
      <c r="G17" s="74"/>
      <c r="H17" s="74"/>
      <c r="I17" s="41"/>
      <c r="J17" s="35"/>
      <c r="M17" s="74"/>
      <c r="N17" s="74"/>
    </row>
    <row r="18" spans="2:14" s="33" customFormat="1" ht="12.75">
      <c r="B18" s="74"/>
      <c r="D18" s="35"/>
      <c r="E18" s="35"/>
      <c r="G18" s="74"/>
      <c r="H18" s="74"/>
      <c r="I18" s="41"/>
      <c r="M18" s="74"/>
      <c r="N18" s="74"/>
    </row>
  </sheetData>
  <sheetProtection/>
  <autoFilter ref="A5:N11"/>
  <mergeCells count="5">
    <mergeCell ref="A15:K15"/>
    <mergeCell ref="A2:L2"/>
    <mergeCell ref="A13:L13"/>
    <mergeCell ref="A14:K14"/>
    <mergeCell ref="F4:L4"/>
  </mergeCells>
  <conditionalFormatting sqref="B6">
    <cfRule type="expression" priority="13" dxfId="0">
      <formula>AND(COUNTIF($AC6,"*分担契約*"),NOT(COUNTIF($D6,"*ほか*")))</formula>
    </cfRule>
  </conditionalFormatting>
  <conditionalFormatting sqref="B7">
    <cfRule type="expression" priority="12" dxfId="0">
      <formula>AND(COUNTIF($AC7,"*分担契約*"),NOT(COUNTIF($D7,"*ほか*")))</formula>
    </cfRule>
  </conditionalFormatting>
  <conditionalFormatting sqref="B8">
    <cfRule type="expression" priority="11" dxfId="0">
      <formula>AND(COUNTIF($AC8,"*分担契約*"),NOT(COUNTIF($D8,"*ほか*")))</formula>
    </cfRule>
  </conditionalFormatting>
  <conditionalFormatting sqref="B9:B10">
    <cfRule type="expression" priority="5" dxfId="0">
      <formula>AND(COUNTIF($AC9,"*分担契約*"),NOT(COUNTIF($D9,"*ほか*")))</formula>
    </cfRule>
  </conditionalFormatting>
  <conditionalFormatting sqref="B11">
    <cfRule type="expression" priority="4" dxfId="0">
      <formula>AND(COUNTIF($AC11,"*分担契約*"),NOT(COUNTIF($D11,"*ほか*")))</formula>
    </cfRule>
  </conditionalFormatting>
  <conditionalFormatting sqref="F9:F10">
    <cfRule type="expression" priority="3" dxfId="0">
      <formula>AND(COUNTIF($H9,"*随意契約（企画競争無し）*"),$AB9="")</formula>
    </cfRule>
  </conditionalFormatting>
  <conditionalFormatting sqref="F11">
    <cfRule type="expression" priority="2" dxfId="0">
      <formula>AND(COUNTIF($H11,"*随意契約（企画競争無し）*"),$AB11="")</formula>
    </cfRule>
  </conditionalFormatting>
  <conditionalFormatting sqref="F6:F8">
    <cfRule type="expression" priority="1" dxfId="0">
      <formula>AND(COUNTIF($H6,"*随意契約（企画競争無し）*"),$AB6="")</formula>
    </cfRule>
  </conditionalFormatting>
  <dataValidations count="3">
    <dataValidation errorStyle="information" type="date" allowBlank="1" showErrorMessage="1" prompt="平成30年4月1日の形式で入力する。" sqref="C6:C11">
      <formula1>43191</formula1>
      <formula2>43555</formula2>
    </dataValidation>
    <dataValidation allowBlank="1" showInputMessage="1" showErrorMessage="1" imeMode="halfAlpha" sqref="E6:E11"/>
    <dataValidation allowBlank="1" showInputMessage="1" sqref="G7 H6:H11"/>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61"/>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F5" sqref="F5"/>
    </sheetView>
  </sheetViews>
  <sheetFormatPr defaultColWidth="9.00390625" defaultRowHeight="13.5"/>
  <cols>
    <col min="1" max="1" width="30.875" style="73" customWidth="1"/>
    <col min="2" max="2" width="14.25390625" style="12" customWidth="1"/>
    <col min="3" max="3" width="21.125" style="12" customWidth="1"/>
    <col min="4" max="4" width="15.125" style="12" customWidth="1"/>
    <col min="5" max="5" width="15.25390625" style="12" customWidth="1"/>
    <col min="6" max="6" width="17.625" style="73" customWidth="1"/>
    <col min="7" max="7" width="17.625" style="18" customWidth="1"/>
    <col min="8" max="8" width="9.00390625" style="97" customWidth="1"/>
    <col min="9" max="9" width="6.25390625" style="19" customWidth="1"/>
    <col min="10" max="10" width="54.875" style="20" customWidth="1"/>
    <col min="11" max="11" width="11.125" style="73" customWidth="1"/>
    <col min="12" max="16384" width="9.00390625" style="12" customWidth="1"/>
  </cols>
  <sheetData>
    <row r="1" ht="27" customHeight="1">
      <c r="A1" s="12" t="s">
        <v>14</v>
      </c>
    </row>
    <row r="2" spans="1:10" ht="21" customHeight="1">
      <c r="A2" s="141" t="s">
        <v>15</v>
      </c>
      <c r="B2" s="141"/>
      <c r="C2" s="141"/>
      <c r="D2" s="141"/>
      <c r="E2" s="141"/>
      <c r="F2" s="141"/>
      <c r="G2" s="141"/>
      <c r="H2" s="141"/>
      <c r="I2" s="141"/>
      <c r="J2" s="141"/>
    </row>
    <row r="3" spans="1:10" s="21" customFormat="1" ht="21" customHeight="1">
      <c r="A3" s="142" t="s">
        <v>51</v>
      </c>
      <c r="B3" s="142"/>
      <c r="C3" s="62"/>
      <c r="D3" s="62"/>
      <c r="E3" s="62"/>
      <c r="F3" s="129" t="str">
        <f>'横浜別記様式 5（随意契約（物品役務等））'!F4:L4</f>
        <v>（審議対象期間　2020年10月1日～2020年12月31日）</v>
      </c>
      <c r="G3" s="129"/>
      <c r="H3" s="129"/>
      <c r="I3" s="129"/>
      <c r="J3" s="129"/>
    </row>
    <row r="4" spans="1:10" s="13" customFormat="1" ht="69" customHeight="1">
      <c r="A4" s="56" t="s">
        <v>16</v>
      </c>
      <c r="B4" s="56" t="s">
        <v>4</v>
      </c>
      <c r="C4" s="56" t="s">
        <v>17</v>
      </c>
      <c r="D4" s="56" t="s">
        <v>62</v>
      </c>
      <c r="E4" s="56" t="s">
        <v>18</v>
      </c>
      <c r="F4" s="56" t="s">
        <v>19</v>
      </c>
      <c r="G4" s="57" t="s">
        <v>20</v>
      </c>
      <c r="H4" s="56" t="s">
        <v>21</v>
      </c>
      <c r="I4" s="58" t="s">
        <v>22</v>
      </c>
      <c r="J4" s="58" t="s">
        <v>0</v>
      </c>
    </row>
    <row r="5" spans="1:10" s="13" customFormat="1" ht="70.5" customHeight="1">
      <c r="A5" s="85" t="s">
        <v>68</v>
      </c>
      <c r="B5" s="84">
        <v>44116</v>
      </c>
      <c r="C5" s="85" t="s">
        <v>69</v>
      </c>
      <c r="D5" s="89">
        <v>2010001038268</v>
      </c>
      <c r="E5" s="93" t="s">
        <v>72</v>
      </c>
      <c r="F5" s="86" t="s">
        <v>228</v>
      </c>
      <c r="G5" s="94">
        <v>37950000</v>
      </c>
      <c r="H5" s="292" t="s">
        <v>234</v>
      </c>
      <c r="I5" s="88">
        <v>1</v>
      </c>
      <c r="J5" s="293" t="s">
        <v>117</v>
      </c>
    </row>
    <row r="6" spans="1:10" s="13" customFormat="1" ht="70.5" customHeight="1">
      <c r="A6" s="85" t="s">
        <v>70</v>
      </c>
      <c r="B6" s="84">
        <v>44131</v>
      </c>
      <c r="C6" s="85" t="s">
        <v>71</v>
      </c>
      <c r="D6" s="89">
        <v>7010001023050</v>
      </c>
      <c r="E6" s="93" t="s">
        <v>72</v>
      </c>
      <c r="F6" s="86" t="s">
        <v>228</v>
      </c>
      <c r="G6" s="94">
        <v>2304500</v>
      </c>
      <c r="H6" s="292" t="s">
        <v>234</v>
      </c>
      <c r="I6" s="88">
        <v>1</v>
      </c>
      <c r="J6" s="293" t="s">
        <v>117</v>
      </c>
    </row>
    <row r="7" spans="1:11" s="82" customFormat="1" ht="70.5" customHeight="1">
      <c r="A7" s="85" t="s">
        <v>73</v>
      </c>
      <c r="B7" s="84">
        <v>44140</v>
      </c>
      <c r="C7" s="85" t="s">
        <v>75</v>
      </c>
      <c r="D7" s="89">
        <v>1010401021428</v>
      </c>
      <c r="E7" s="93" t="s">
        <v>72</v>
      </c>
      <c r="F7" s="90" t="s">
        <v>228</v>
      </c>
      <c r="G7" s="90">
        <v>2404050</v>
      </c>
      <c r="H7" s="292" t="s">
        <v>234</v>
      </c>
      <c r="I7" s="88">
        <v>1</v>
      </c>
      <c r="J7" s="293" t="s">
        <v>117</v>
      </c>
      <c r="K7" s="13"/>
    </row>
    <row r="8" spans="1:11" s="82" customFormat="1" ht="70.5" customHeight="1">
      <c r="A8" s="85" t="s">
        <v>87</v>
      </c>
      <c r="B8" s="84">
        <v>44174</v>
      </c>
      <c r="C8" s="85" t="s">
        <v>89</v>
      </c>
      <c r="D8" s="89">
        <v>3370601000838</v>
      </c>
      <c r="E8" s="93" t="s">
        <v>72</v>
      </c>
      <c r="F8" s="87" t="s">
        <v>228</v>
      </c>
      <c r="G8" s="90">
        <v>1628000</v>
      </c>
      <c r="H8" s="292" t="s">
        <v>234</v>
      </c>
      <c r="I8" s="88">
        <v>1</v>
      </c>
      <c r="J8" s="294" t="s">
        <v>125</v>
      </c>
      <c r="K8" s="13"/>
    </row>
    <row r="9" spans="1:11" s="82" customFormat="1" ht="70.5" customHeight="1">
      <c r="A9" s="85" t="s">
        <v>90</v>
      </c>
      <c r="B9" s="84">
        <v>44181</v>
      </c>
      <c r="C9" s="85" t="s">
        <v>92</v>
      </c>
      <c r="D9" s="92">
        <v>8010401050387</v>
      </c>
      <c r="E9" s="93" t="s">
        <v>72</v>
      </c>
      <c r="F9" s="87" t="s">
        <v>228</v>
      </c>
      <c r="G9" s="90">
        <v>28707800</v>
      </c>
      <c r="H9" s="292" t="s">
        <v>234</v>
      </c>
      <c r="I9" s="88">
        <v>1</v>
      </c>
      <c r="J9" s="295" t="s">
        <v>118</v>
      </c>
      <c r="K9" s="13"/>
    </row>
    <row r="10" spans="1:11" s="82" customFormat="1" ht="70.5" customHeight="1">
      <c r="A10" s="83" t="s">
        <v>95</v>
      </c>
      <c r="B10" s="91">
        <v>44190</v>
      </c>
      <c r="C10" s="83" t="s">
        <v>96</v>
      </c>
      <c r="D10" s="92">
        <v>2020001012577</v>
      </c>
      <c r="E10" s="93" t="s">
        <v>72</v>
      </c>
      <c r="F10" s="87" t="s">
        <v>228</v>
      </c>
      <c r="G10" s="90">
        <v>1203400</v>
      </c>
      <c r="H10" s="292" t="s">
        <v>234</v>
      </c>
      <c r="I10" s="88">
        <v>1</v>
      </c>
      <c r="J10" s="293" t="s">
        <v>119</v>
      </c>
      <c r="K10" s="13"/>
    </row>
    <row r="11" spans="1:11" s="82" customFormat="1" ht="70.5" customHeight="1">
      <c r="A11" s="85" t="s">
        <v>80</v>
      </c>
      <c r="B11" s="84">
        <v>44139</v>
      </c>
      <c r="C11" s="85" t="s">
        <v>81</v>
      </c>
      <c r="D11" s="89">
        <v>5700150015680</v>
      </c>
      <c r="E11" s="81" t="s">
        <v>111</v>
      </c>
      <c r="F11" s="87" t="s">
        <v>228</v>
      </c>
      <c r="G11" s="90">
        <v>1870000</v>
      </c>
      <c r="H11" s="292" t="s">
        <v>234</v>
      </c>
      <c r="I11" s="88">
        <v>1</v>
      </c>
      <c r="J11" s="293" t="s">
        <v>120</v>
      </c>
      <c r="K11" s="13"/>
    </row>
    <row r="12" spans="1:11" s="82" customFormat="1" ht="70.5" customHeight="1">
      <c r="A12" s="85" t="s">
        <v>82</v>
      </c>
      <c r="B12" s="84">
        <v>44144</v>
      </c>
      <c r="C12" s="85" t="s">
        <v>83</v>
      </c>
      <c r="D12" s="89">
        <v>7010401022924</v>
      </c>
      <c r="E12" s="81" t="s">
        <v>111</v>
      </c>
      <c r="F12" s="87" t="s">
        <v>228</v>
      </c>
      <c r="G12" s="90">
        <v>1568600</v>
      </c>
      <c r="H12" s="292" t="s">
        <v>234</v>
      </c>
      <c r="I12" s="88">
        <v>1</v>
      </c>
      <c r="J12" s="293" t="s">
        <v>121</v>
      </c>
      <c r="K12" s="13"/>
    </row>
    <row r="13" spans="1:11" s="82" customFormat="1" ht="70.5" customHeight="1">
      <c r="A13" s="85" t="s">
        <v>84</v>
      </c>
      <c r="B13" s="84">
        <v>44159</v>
      </c>
      <c r="C13" s="85" t="s">
        <v>85</v>
      </c>
      <c r="D13" s="89" t="s">
        <v>86</v>
      </c>
      <c r="E13" s="81" t="s">
        <v>111</v>
      </c>
      <c r="F13" s="87" t="s">
        <v>228</v>
      </c>
      <c r="G13" s="90">
        <v>72340290</v>
      </c>
      <c r="H13" s="292" t="s">
        <v>234</v>
      </c>
      <c r="I13" s="88">
        <v>1</v>
      </c>
      <c r="J13" s="293" t="s">
        <v>122</v>
      </c>
      <c r="K13" s="13"/>
    </row>
    <row r="14" spans="1:10" s="13" customFormat="1" ht="70.5" customHeight="1">
      <c r="A14" s="83" t="s">
        <v>102</v>
      </c>
      <c r="B14" s="84">
        <v>44181</v>
      </c>
      <c r="C14" s="85" t="s">
        <v>103</v>
      </c>
      <c r="D14" s="92">
        <v>4010701000913</v>
      </c>
      <c r="E14" s="81" t="s">
        <v>111</v>
      </c>
      <c r="F14" s="87" t="s">
        <v>228</v>
      </c>
      <c r="G14" s="90">
        <v>5225000</v>
      </c>
      <c r="H14" s="292" t="s">
        <v>234</v>
      </c>
      <c r="I14" s="88">
        <v>1</v>
      </c>
      <c r="J14" s="293" t="s">
        <v>123</v>
      </c>
    </row>
    <row r="15" spans="1:10" s="13" customFormat="1" ht="70.5" customHeight="1">
      <c r="A15" s="85" t="s">
        <v>104</v>
      </c>
      <c r="B15" s="84">
        <v>44189</v>
      </c>
      <c r="C15" s="83" t="s">
        <v>105</v>
      </c>
      <c r="D15" s="92" t="s">
        <v>106</v>
      </c>
      <c r="E15" s="81" t="s">
        <v>111</v>
      </c>
      <c r="F15" s="87" t="s">
        <v>228</v>
      </c>
      <c r="G15" s="90">
        <v>12292500</v>
      </c>
      <c r="H15" s="292" t="s">
        <v>234</v>
      </c>
      <c r="I15" s="88">
        <v>1</v>
      </c>
      <c r="J15" s="293" t="s">
        <v>124</v>
      </c>
    </row>
    <row r="16" spans="1:11" s="82" customFormat="1" ht="70.5" customHeight="1">
      <c r="A16" s="85" t="s">
        <v>107</v>
      </c>
      <c r="B16" s="84">
        <v>44189</v>
      </c>
      <c r="C16" s="83" t="s">
        <v>105</v>
      </c>
      <c r="D16" s="92" t="s">
        <v>106</v>
      </c>
      <c r="E16" s="81" t="s">
        <v>111</v>
      </c>
      <c r="F16" s="87" t="s">
        <v>228</v>
      </c>
      <c r="G16" s="90">
        <v>9132948</v>
      </c>
      <c r="H16" s="292" t="s">
        <v>234</v>
      </c>
      <c r="I16" s="88">
        <v>1</v>
      </c>
      <c r="J16" s="293" t="s">
        <v>117</v>
      </c>
      <c r="K16" s="13"/>
    </row>
    <row r="17" spans="9:10" ht="12.75">
      <c r="I17" s="23"/>
      <c r="J17" s="24"/>
    </row>
    <row r="18" spans="9:10" ht="12.75">
      <c r="I18" s="23"/>
      <c r="J18" s="24"/>
    </row>
    <row r="19" spans="9:10" ht="12.75">
      <c r="I19" s="23"/>
      <c r="J19" s="24"/>
    </row>
    <row r="20" spans="9:10" ht="12.75">
      <c r="I20" s="23"/>
      <c r="J20" s="24"/>
    </row>
    <row r="21" spans="9:10" ht="12.75">
      <c r="I21" s="23"/>
      <c r="J21" s="24"/>
    </row>
    <row r="22" spans="9:10" ht="12.75">
      <c r="I22" s="23"/>
      <c r="J22" s="24"/>
    </row>
    <row r="23" spans="9:10" ht="12.75">
      <c r="I23" s="23"/>
      <c r="J23" s="24"/>
    </row>
    <row r="24" spans="9:10" ht="12.75">
      <c r="I24" s="23"/>
      <c r="J24" s="24"/>
    </row>
    <row r="25" spans="9:10" ht="12.75">
      <c r="I25" s="23"/>
      <c r="J25" s="24"/>
    </row>
    <row r="26" spans="9:10" ht="12.75">
      <c r="I26" s="23"/>
      <c r="J26" s="24"/>
    </row>
    <row r="27" spans="9:10" ht="12.75">
      <c r="I27" s="23"/>
      <c r="J27" s="24"/>
    </row>
    <row r="28" spans="9:10" ht="12.75">
      <c r="I28" s="23"/>
      <c r="J28" s="24"/>
    </row>
    <row r="29" spans="9:10" ht="12.75">
      <c r="I29" s="23"/>
      <c r="J29" s="24"/>
    </row>
    <row r="30" spans="9:10" ht="12.75">
      <c r="I30" s="23"/>
      <c r="J30" s="24"/>
    </row>
    <row r="31" spans="9:10" ht="12.75">
      <c r="I31" s="23"/>
      <c r="J31" s="24"/>
    </row>
    <row r="32" spans="9:10" ht="12.75">
      <c r="I32" s="23"/>
      <c r="J32" s="24"/>
    </row>
    <row r="33" spans="9:10" ht="12.75">
      <c r="I33" s="23"/>
      <c r="J33" s="24"/>
    </row>
    <row r="34" spans="9:10" ht="12.75">
      <c r="I34" s="23"/>
      <c r="J34" s="24"/>
    </row>
    <row r="35" spans="9:10" ht="12.75">
      <c r="I35" s="23"/>
      <c r="J35" s="24"/>
    </row>
    <row r="36" spans="9:10" ht="12.75">
      <c r="I36" s="23"/>
      <c r="J36" s="24"/>
    </row>
    <row r="37" spans="9:10" ht="12.75">
      <c r="I37" s="23"/>
      <c r="J37" s="24"/>
    </row>
    <row r="38" spans="9:10" ht="12.75">
      <c r="I38" s="23"/>
      <c r="J38" s="24"/>
    </row>
    <row r="39" spans="9:10" ht="12.75">
      <c r="I39" s="23"/>
      <c r="J39" s="24"/>
    </row>
    <row r="40" spans="9:10" ht="12.75">
      <c r="I40" s="23"/>
      <c r="J40" s="24"/>
    </row>
    <row r="41" spans="9:10" ht="12.75">
      <c r="I41" s="23"/>
      <c r="J41" s="24"/>
    </row>
    <row r="42" spans="9:10" ht="12.75">
      <c r="I42" s="23"/>
      <c r="J42" s="24"/>
    </row>
    <row r="43" spans="9:10" ht="12.75">
      <c r="I43" s="23"/>
      <c r="J43" s="24"/>
    </row>
    <row r="44" spans="9:10" ht="12.75">
      <c r="I44" s="23"/>
      <c r="J44" s="24"/>
    </row>
    <row r="45" spans="9:10" ht="12.75">
      <c r="I45" s="23"/>
      <c r="J45" s="24"/>
    </row>
    <row r="46" spans="9:10" ht="12.75">
      <c r="I46" s="23"/>
      <c r="J46" s="24"/>
    </row>
    <row r="47" spans="9:10" ht="12.75">
      <c r="I47" s="23"/>
      <c r="J47" s="24"/>
    </row>
    <row r="48" spans="9:10" ht="12.75">
      <c r="I48" s="23"/>
      <c r="J48" s="24"/>
    </row>
    <row r="49" spans="9:10" ht="12.75">
      <c r="I49" s="23"/>
      <c r="J49" s="24"/>
    </row>
    <row r="50" spans="9:10" ht="12.75">
      <c r="I50" s="23"/>
      <c r="J50" s="24"/>
    </row>
    <row r="51" spans="9:10" ht="12.75">
      <c r="I51" s="23"/>
      <c r="J51" s="24"/>
    </row>
    <row r="52" spans="9:10" ht="12.75">
      <c r="I52" s="23"/>
      <c r="J52" s="24"/>
    </row>
    <row r="53" spans="9:10" ht="12.75">
      <c r="I53" s="23"/>
      <c r="J53" s="24"/>
    </row>
    <row r="54" spans="9:10" ht="12.75">
      <c r="I54" s="23"/>
      <c r="J54" s="24"/>
    </row>
    <row r="55" spans="9:10" ht="12.75">
      <c r="I55" s="23"/>
      <c r="J55" s="24"/>
    </row>
    <row r="56" spans="9:10" ht="12.75">
      <c r="I56" s="23"/>
      <c r="J56" s="24"/>
    </row>
    <row r="57" spans="9:10" ht="12.75">
      <c r="I57" s="23"/>
      <c r="J57" s="24"/>
    </row>
    <row r="58" spans="9:10" ht="12.75">
      <c r="I58" s="23"/>
      <c r="J58" s="24"/>
    </row>
    <row r="59" spans="9:10" ht="12.75">
      <c r="I59" s="23"/>
      <c r="J59" s="24"/>
    </row>
    <row r="60" spans="9:10" ht="12.75">
      <c r="I60" s="23"/>
      <c r="J60" s="24"/>
    </row>
    <row r="61" spans="9:10" ht="12.75">
      <c r="I61" s="23"/>
      <c r="J61" s="24"/>
    </row>
  </sheetData>
  <sheetProtection/>
  <autoFilter ref="A4:K16">
    <sortState ref="A5:K61">
      <sortCondition sortBy="value" ref="B5:B61"/>
    </sortState>
  </autoFilter>
  <mergeCells count="3">
    <mergeCell ref="A2:J2"/>
    <mergeCell ref="A3:B3"/>
    <mergeCell ref="F3:J3"/>
  </mergeCells>
  <conditionalFormatting sqref="B6">
    <cfRule type="expression" priority="5" dxfId="0">
      <formula>AND(COUNTIF($AC6,"*分担契約*"),NOT(COUNTIF($D6,"*ほか*")))</formula>
    </cfRule>
  </conditionalFormatting>
  <conditionalFormatting sqref="B5">
    <cfRule type="expression" priority="4" dxfId="0">
      <formula>AND(COUNTIF($AC5,"*分担契約*"),NOT(COUNTIF($D5,"*ほか*")))</formula>
    </cfRule>
  </conditionalFormatting>
  <conditionalFormatting sqref="B7">
    <cfRule type="expression" priority="3" dxfId="0">
      <formula>AND(COUNTIF($AC7,"*分担契約*"),NOT(COUNTIF($D7,"*ほか*")))</formula>
    </cfRule>
  </conditionalFormatting>
  <conditionalFormatting sqref="B8:B9">
    <cfRule type="expression" priority="2" dxfId="0">
      <formula>AND(COUNTIF($AC8,"*分担契約*"),NOT(COUNTIF($D8,"*ほか*")))</formula>
    </cfRule>
  </conditionalFormatting>
  <conditionalFormatting sqref="B10">
    <cfRule type="expression" priority="1" dxfId="0">
      <formula>AND(COUNTIF($AC10,"*分担契約*"),NOT(COUNTIF($D10,"*ほか*")))</formula>
    </cfRule>
  </conditionalFormatting>
  <dataValidations count="3">
    <dataValidation allowBlank="1" showInputMessage="1" showErrorMessage="1" imeMode="halfAlpha" sqref="D5:D16"/>
    <dataValidation allowBlank="1" showInputMessage="1" sqref="G5:G16 F12"/>
    <dataValidation errorStyle="information" type="date" allowBlank="1" showErrorMessage="1" prompt="平成30年4月1日の形式で入力する。" sqref="B5:B16">
      <formula1>43191</formula1>
      <formula2>43555</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C10" sqref="C10"/>
    </sheetView>
  </sheetViews>
  <sheetFormatPr defaultColWidth="9.00390625" defaultRowHeight="13.5"/>
  <cols>
    <col min="1" max="1" width="7.625" style="100" customWidth="1"/>
    <col min="2" max="2" width="36.125" style="100" bestFit="1" customWidth="1"/>
    <col min="3" max="3" width="26.625" style="100" customWidth="1"/>
    <col min="4" max="4" width="1.875" style="100" customWidth="1"/>
    <col min="5" max="5" width="3.50390625" style="100" customWidth="1"/>
    <col min="6" max="6" width="26.625" style="100" customWidth="1"/>
    <col min="7" max="7" width="1.875" style="100" customWidth="1"/>
    <col min="8" max="8" width="3.50390625" style="100" customWidth="1"/>
    <col min="9" max="9" width="25.875" style="100" customWidth="1"/>
    <col min="10" max="16384" width="9.00390625" style="100" customWidth="1"/>
  </cols>
  <sheetData>
    <row r="1" spans="1:2" ht="24" customHeight="1">
      <c r="A1" s="121" t="s">
        <v>32</v>
      </c>
      <c r="B1" s="121"/>
    </row>
    <row r="2" spans="1:9" ht="24" customHeight="1">
      <c r="A2" s="122" t="s">
        <v>47</v>
      </c>
      <c r="B2" s="122"/>
      <c r="C2" s="122"/>
      <c r="D2" s="122"/>
      <c r="E2" s="122"/>
      <c r="F2" s="122"/>
      <c r="G2" s="122"/>
      <c r="H2" s="122"/>
      <c r="I2" s="122"/>
    </row>
    <row r="3" spans="1:9" ht="24" customHeight="1" thickBot="1">
      <c r="A3" s="123" t="s">
        <v>33</v>
      </c>
      <c r="B3" s="123"/>
      <c r="F3" s="124" t="s">
        <v>63</v>
      </c>
      <c r="G3" s="124"/>
      <c r="H3" s="124"/>
      <c r="I3" s="124"/>
    </row>
    <row r="4" spans="1:9" ht="28.5" customHeight="1" thickBot="1">
      <c r="A4" s="125" t="s">
        <v>48</v>
      </c>
      <c r="B4" s="126"/>
      <c r="C4" s="125" t="s">
        <v>49</v>
      </c>
      <c r="D4" s="127"/>
      <c r="E4" s="126"/>
      <c r="F4" s="125" t="s">
        <v>34</v>
      </c>
      <c r="G4" s="127"/>
      <c r="H4" s="126"/>
      <c r="I4" s="98" t="s">
        <v>35</v>
      </c>
    </row>
    <row r="5" spans="1:9" ht="24" customHeight="1">
      <c r="A5" s="117" t="s">
        <v>36</v>
      </c>
      <c r="B5" s="118"/>
      <c r="C5" s="29">
        <f>C7+C8+C9+C10</f>
        <v>34</v>
      </c>
      <c r="D5" s="2"/>
      <c r="E5" s="3" t="s">
        <v>50</v>
      </c>
      <c r="F5" s="29">
        <f>F7+F8+F9+F10</f>
        <v>7</v>
      </c>
      <c r="G5" s="2"/>
      <c r="H5" s="3" t="s">
        <v>50</v>
      </c>
      <c r="I5" s="115"/>
    </row>
    <row r="6" spans="1:9" ht="24" customHeight="1">
      <c r="A6" s="119" t="s">
        <v>37</v>
      </c>
      <c r="B6" s="120"/>
      <c r="C6" s="4"/>
      <c r="D6" s="2"/>
      <c r="E6" s="3"/>
      <c r="F6" s="4"/>
      <c r="G6" s="2"/>
      <c r="H6" s="3"/>
      <c r="I6" s="104"/>
    </row>
    <row r="7" spans="1:9" ht="24" customHeight="1">
      <c r="A7" s="119" t="s">
        <v>38</v>
      </c>
      <c r="B7" s="120"/>
      <c r="C7" s="29">
        <v>3</v>
      </c>
      <c r="D7" s="2"/>
      <c r="E7" s="3" t="s">
        <v>50</v>
      </c>
      <c r="F7" s="29">
        <v>0</v>
      </c>
      <c r="G7" s="2"/>
      <c r="H7" s="3" t="s">
        <v>50</v>
      </c>
      <c r="I7" s="104"/>
    </row>
    <row r="8" spans="1:9" ht="24" customHeight="1">
      <c r="A8" s="119">
        <v>4</v>
      </c>
      <c r="B8" s="120"/>
      <c r="C8" s="29">
        <v>1</v>
      </c>
      <c r="D8" s="2"/>
      <c r="E8" s="3" t="s">
        <v>50</v>
      </c>
      <c r="F8" s="29">
        <v>0</v>
      </c>
      <c r="G8" s="2"/>
      <c r="H8" s="3" t="s">
        <v>50</v>
      </c>
      <c r="I8" s="104"/>
    </row>
    <row r="9" spans="1:9" ht="24" customHeight="1">
      <c r="A9" s="119" t="s">
        <v>40</v>
      </c>
      <c r="B9" s="120"/>
      <c r="C9" s="29">
        <v>26</v>
      </c>
      <c r="D9" s="2"/>
      <c r="E9" s="3" t="s">
        <v>50</v>
      </c>
      <c r="F9" s="29">
        <v>4</v>
      </c>
      <c r="G9" s="2"/>
      <c r="H9" s="3" t="s">
        <v>50</v>
      </c>
      <c r="I9" s="104"/>
    </row>
    <row r="10" spans="1:9" ht="24" customHeight="1">
      <c r="A10" s="119" t="s">
        <v>41</v>
      </c>
      <c r="B10" s="120"/>
      <c r="C10" s="29">
        <v>4</v>
      </c>
      <c r="D10" s="2"/>
      <c r="E10" s="3" t="s">
        <v>50</v>
      </c>
      <c r="F10" s="29">
        <v>3</v>
      </c>
      <c r="G10" s="2"/>
      <c r="H10" s="3" t="s">
        <v>50</v>
      </c>
      <c r="I10" s="104"/>
    </row>
    <row r="11" spans="1:9" ht="24" customHeight="1" thickBot="1">
      <c r="A11" s="119"/>
      <c r="B11" s="120"/>
      <c r="C11" s="5"/>
      <c r="D11" s="6"/>
      <c r="E11" s="7"/>
      <c r="F11" s="5"/>
      <c r="G11" s="6"/>
      <c r="H11" s="7"/>
      <c r="I11" s="105"/>
    </row>
    <row r="12" spans="1:9" ht="24" customHeight="1">
      <c r="A12" s="104"/>
      <c r="B12" s="99" t="s">
        <v>42</v>
      </c>
      <c r="C12" s="29">
        <f>C14+C15+C16+C17</f>
        <v>7</v>
      </c>
      <c r="D12" s="2"/>
      <c r="E12" s="3" t="s">
        <v>50</v>
      </c>
      <c r="F12" s="106"/>
      <c r="G12" s="107"/>
      <c r="H12" s="108"/>
      <c r="I12" s="115"/>
    </row>
    <row r="13" spans="1:9" ht="24" customHeight="1">
      <c r="A13" s="104"/>
      <c r="B13" s="96" t="s">
        <v>37</v>
      </c>
      <c r="C13" s="4"/>
      <c r="D13" s="2"/>
      <c r="E13" s="3"/>
      <c r="F13" s="109"/>
      <c r="G13" s="110"/>
      <c r="H13" s="111"/>
      <c r="I13" s="104"/>
    </row>
    <row r="14" spans="1:9" ht="24" customHeight="1">
      <c r="A14" s="104"/>
      <c r="B14" s="96" t="s">
        <v>43</v>
      </c>
      <c r="C14" s="29">
        <v>4</v>
      </c>
      <c r="D14" s="2"/>
      <c r="E14" s="3" t="s">
        <v>50</v>
      </c>
      <c r="F14" s="109"/>
      <c r="G14" s="110"/>
      <c r="H14" s="111"/>
      <c r="I14" s="104"/>
    </row>
    <row r="15" spans="1:9" ht="24" customHeight="1">
      <c r="A15" s="104"/>
      <c r="B15" s="96" t="s">
        <v>44</v>
      </c>
      <c r="C15" s="29">
        <v>0</v>
      </c>
      <c r="D15" s="2"/>
      <c r="E15" s="3" t="s">
        <v>50</v>
      </c>
      <c r="F15" s="109"/>
      <c r="G15" s="110"/>
      <c r="H15" s="111"/>
      <c r="I15" s="104"/>
    </row>
    <row r="16" spans="1:9" ht="24" customHeight="1">
      <c r="A16" s="104"/>
      <c r="B16" s="96" t="s">
        <v>45</v>
      </c>
      <c r="C16" s="29">
        <v>3</v>
      </c>
      <c r="D16" s="2"/>
      <c r="E16" s="3" t="s">
        <v>50</v>
      </c>
      <c r="F16" s="109"/>
      <c r="G16" s="110"/>
      <c r="H16" s="111"/>
      <c r="I16" s="104"/>
    </row>
    <row r="17" spans="1:9" ht="24" customHeight="1">
      <c r="A17" s="104"/>
      <c r="B17" s="96" t="s">
        <v>54</v>
      </c>
      <c r="C17" s="29">
        <v>0</v>
      </c>
      <c r="D17" s="2"/>
      <c r="E17" s="3" t="s">
        <v>50</v>
      </c>
      <c r="F17" s="109"/>
      <c r="G17" s="110"/>
      <c r="H17" s="111"/>
      <c r="I17" s="104"/>
    </row>
    <row r="18" spans="1:9" ht="24" customHeight="1">
      <c r="A18" s="104"/>
      <c r="B18" s="8"/>
      <c r="C18" s="9"/>
      <c r="D18" s="2"/>
      <c r="E18" s="3"/>
      <c r="F18" s="109"/>
      <c r="G18" s="110"/>
      <c r="H18" s="111"/>
      <c r="I18" s="104"/>
    </row>
    <row r="19" spans="1:9" ht="24" customHeight="1">
      <c r="A19" s="104"/>
      <c r="B19" s="8"/>
      <c r="C19" s="9"/>
      <c r="D19" s="2"/>
      <c r="E19" s="3"/>
      <c r="F19" s="109"/>
      <c r="G19" s="110"/>
      <c r="H19" s="111"/>
      <c r="I19" s="104"/>
    </row>
    <row r="20" spans="1:9" ht="24" customHeight="1">
      <c r="A20" s="104"/>
      <c r="B20" s="8"/>
      <c r="C20" s="9"/>
      <c r="D20" s="2"/>
      <c r="E20" s="3"/>
      <c r="F20" s="109"/>
      <c r="G20" s="110"/>
      <c r="H20" s="111"/>
      <c r="I20" s="104"/>
    </row>
    <row r="21" spans="1:9" ht="24" customHeight="1" thickBot="1">
      <c r="A21" s="105"/>
      <c r="B21" s="10"/>
      <c r="C21" s="5"/>
      <c r="D21" s="6"/>
      <c r="E21" s="7"/>
      <c r="F21" s="112"/>
      <c r="G21" s="113"/>
      <c r="H21" s="114"/>
      <c r="I21" s="105"/>
    </row>
    <row r="22" spans="1:9" ht="24" customHeight="1">
      <c r="A22" s="116" t="s">
        <v>55</v>
      </c>
      <c r="B22" s="116"/>
      <c r="C22" s="116"/>
      <c r="D22" s="116"/>
      <c r="E22" s="116"/>
      <c r="F22" s="116"/>
      <c r="G22" s="116"/>
      <c r="H22" s="116"/>
      <c r="I22" s="116"/>
    </row>
    <row r="23" ht="12.75">
      <c r="A23" s="30"/>
    </row>
    <row r="24" ht="12.75">
      <c r="A24" s="30"/>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13"/>
  <sheetViews>
    <sheetView view="pageBreakPreview" zoomScaleSheetLayoutView="100" workbookViewId="0" topLeftCell="A1">
      <selection activeCell="E7" sqref="E7"/>
    </sheetView>
  </sheetViews>
  <sheetFormatPr defaultColWidth="9.00390625" defaultRowHeight="13.5"/>
  <cols>
    <col min="1" max="1" width="39.125" style="12" customWidth="1"/>
    <col min="2" max="2" width="27.125" style="97" customWidth="1"/>
    <col min="3" max="3" width="19.125" style="12" customWidth="1"/>
    <col min="4" max="4" width="28.375" style="12" customWidth="1"/>
    <col min="5" max="5" width="18.625" style="12" customWidth="1"/>
    <col min="6" max="6" width="18.00390625" style="12" customWidth="1"/>
    <col min="7" max="7" width="16.625" style="97" customWidth="1"/>
    <col min="8" max="8" width="16.625" style="12" customWidth="1"/>
    <col min="9" max="9" width="10.875" style="12" customWidth="1"/>
    <col min="10" max="10" width="7.625" style="12" customWidth="1"/>
    <col min="11" max="11" width="22.625" style="12" customWidth="1"/>
    <col min="12" max="13" width="9.00390625" style="12" customWidth="1"/>
    <col min="14" max="14" width="10.625" style="12" bestFit="1" customWidth="1"/>
    <col min="15" max="16384" width="9.00390625" style="12" customWidth="1"/>
  </cols>
  <sheetData>
    <row r="1" ht="12.75">
      <c r="A1" s="11" t="s">
        <v>23</v>
      </c>
    </row>
    <row r="2" spans="1:11" ht="12.75">
      <c r="A2" s="122" t="s">
        <v>24</v>
      </c>
      <c r="B2" s="122"/>
      <c r="C2" s="122"/>
      <c r="D2" s="122"/>
      <c r="E2" s="122"/>
      <c r="F2" s="122"/>
      <c r="G2" s="122"/>
      <c r="H2" s="122"/>
      <c r="I2" s="122"/>
      <c r="J2" s="122"/>
      <c r="K2" s="122"/>
    </row>
    <row r="4" spans="1:11" ht="21" customHeight="1">
      <c r="A4" s="16" t="s">
        <v>126</v>
      </c>
      <c r="F4" s="143" t="str">
        <f>'[10]東京総括表（様式１）'!F3:I3</f>
        <v>（審議対象期間　2020年10月1日～2020年12月31日）</v>
      </c>
      <c r="G4" s="143"/>
      <c r="H4" s="143"/>
      <c r="I4" s="143"/>
      <c r="J4" s="143"/>
      <c r="K4" s="143"/>
    </row>
    <row r="5" spans="1:11" s="13" customFormat="1" ht="47.25" customHeight="1">
      <c r="A5" s="144" t="s">
        <v>25</v>
      </c>
      <c r="B5" s="144" t="s">
        <v>1</v>
      </c>
      <c r="C5" s="144" t="s">
        <v>4</v>
      </c>
      <c r="D5" s="144" t="s">
        <v>6</v>
      </c>
      <c r="E5" s="144" t="s">
        <v>62</v>
      </c>
      <c r="F5" s="144" t="s">
        <v>9</v>
      </c>
      <c r="G5" s="144" t="s">
        <v>7</v>
      </c>
      <c r="H5" s="144" t="s">
        <v>2</v>
      </c>
      <c r="I5" s="144" t="s">
        <v>8</v>
      </c>
      <c r="J5" s="144" t="s">
        <v>56</v>
      </c>
      <c r="K5" s="144" t="s">
        <v>3</v>
      </c>
    </row>
    <row r="6" spans="1:15" s="13" customFormat="1" ht="139.5" customHeight="1">
      <c r="A6" s="145" t="s">
        <v>127</v>
      </c>
      <c r="B6" s="145" t="s">
        <v>128</v>
      </c>
      <c r="C6" s="146">
        <v>44133</v>
      </c>
      <c r="D6" s="145" t="s">
        <v>129</v>
      </c>
      <c r="E6" s="147">
        <v>1110001008294</v>
      </c>
      <c r="F6" s="148" t="s">
        <v>72</v>
      </c>
      <c r="G6" s="149" t="s">
        <v>130</v>
      </c>
      <c r="H6" s="149">
        <v>946000</v>
      </c>
      <c r="I6" s="150" t="s">
        <v>131</v>
      </c>
      <c r="J6" s="148">
        <v>3</v>
      </c>
      <c r="K6" s="151" t="s">
        <v>132</v>
      </c>
      <c r="L6" s="152"/>
      <c r="M6" s="153"/>
      <c r="N6" s="154"/>
      <c r="O6" s="152"/>
    </row>
    <row r="7" spans="1:15" s="13" customFormat="1" ht="139.5" customHeight="1">
      <c r="A7" s="155" t="s">
        <v>133</v>
      </c>
      <c r="B7" s="155" t="s">
        <v>134</v>
      </c>
      <c r="C7" s="156">
        <v>44148</v>
      </c>
      <c r="D7" s="155" t="s">
        <v>135</v>
      </c>
      <c r="E7" s="147">
        <v>7050001035042</v>
      </c>
      <c r="F7" s="148" t="s">
        <v>136</v>
      </c>
      <c r="G7" s="157" t="s">
        <v>137</v>
      </c>
      <c r="H7" s="157">
        <v>9181920</v>
      </c>
      <c r="I7" s="150" t="s">
        <v>138</v>
      </c>
      <c r="J7" s="158">
        <v>3</v>
      </c>
      <c r="K7" s="64" t="s">
        <v>139</v>
      </c>
      <c r="L7" s="152"/>
      <c r="M7" s="153"/>
      <c r="N7" s="154"/>
      <c r="O7" s="152"/>
    </row>
    <row r="8" spans="1:15" s="13" customFormat="1" ht="139.5" customHeight="1">
      <c r="A8" s="145" t="s">
        <v>140</v>
      </c>
      <c r="B8" s="145" t="s">
        <v>141</v>
      </c>
      <c r="C8" s="146">
        <v>44165</v>
      </c>
      <c r="D8" s="145" t="s">
        <v>142</v>
      </c>
      <c r="E8" s="147">
        <v>9110001002892</v>
      </c>
      <c r="F8" s="148" t="s">
        <v>136</v>
      </c>
      <c r="G8" s="149">
        <v>6751956</v>
      </c>
      <c r="H8" s="149">
        <v>3806000</v>
      </c>
      <c r="I8" s="150">
        <v>0.563</v>
      </c>
      <c r="J8" s="148">
        <v>2</v>
      </c>
      <c r="K8" s="148"/>
      <c r="L8" s="152"/>
      <c r="M8" s="153"/>
      <c r="N8" s="154"/>
      <c r="O8" s="152"/>
    </row>
    <row r="9" spans="1:15" s="13" customFormat="1" ht="139.5" customHeight="1">
      <c r="A9" s="155"/>
      <c r="B9" s="155"/>
      <c r="C9" s="156"/>
      <c r="D9" s="155"/>
      <c r="E9" s="147"/>
      <c r="F9" s="148"/>
      <c r="G9" s="157"/>
      <c r="H9" s="157"/>
      <c r="I9" s="150"/>
      <c r="J9" s="158"/>
      <c r="K9" s="64"/>
      <c r="L9" s="152"/>
      <c r="M9" s="153"/>
      <c r="N9" s="154"/>
      <c r="O9" s="152"/>
    </row>
    <row r="10" spans="1:15" s="13" customFormat="1" ht="139.5" customHeight="1">
      <c r="A10" s="155"/>
      <c r="B10" s="155"/>
      <c r="C10" s="159"/>
      <c r="D10" s="160"/>
      <c r="E10" s="147"/>
      <c r="F10" s="148"/>
      <c r="G10" s="157"/>
      <c r="H10" s="157"/>
      <c r="I10" s="150"/>
      <c r="J10" s="158"/>
      <c r="K10" s="64"/>
      <c r="L10" s="152"/>
      <c r="M10" s="153"/>
      <c r="N10" s="161"/>
      <c r="O10" s="152"/>
    </row>
    <row r="11" ht="9.75" customHeight="1"/>
    <row r="12" spans="1:11" ht="12.75">
      <c r="A12" s="128" t="s">
        <v>12</v>
      </c>
      <c r="B12" s="128"/>
      <c r="C12" s="128"/>
      <c r="D12" s="128"/>
      <c r="E12" s="128"/>
      <c r="F12" s="128"/>
      <c r="G12" s="128"/>
      <c r="H12" s="128"/>
      <c r="I12" s="128"/>
      <c r="J12" s="128"/>
      <c r="K12" s="128"/>
    </row>
    <row r="13" spans="1:11" ht="12.75">
      <c r="A13" s="16" t="s">
        <v>11</v>
      </c>
      <c r="B13" s="17"/>
      <c r="C13" s="16"/>
      <c r="D13" s="16"/>
      <c r="E13" s="16"/>
      <c r="F13" s="16"/>
      <c r="G13" s="17"/>
      <c r="H13" s="16"/>
      <c r="I13" s="16"/>
      <c r="J13" s="16"/>
      <c r="K13" s="16"/>
    </row>
  </sheetData>
  <sheetProtection/>
  <mergeCells count="3">
    <mergeCell ref="A2:K2"/>
    <mergeCell ref="F4:K4"/>
    <mergeCell ref="A12:K12"/>
  </mergeCells>
  <conditionalFormatting sqref="B6">
    <cfRule type="expression" priority="2" dxfId="0">
      <formula>AND(COUNTIF($AC6,"*分担契約*"),NOT(COUNTIF($D6,"*ほか*")))</formula>
    </cfRule>
  </conditionalFormatting>
  <conditionalFormatting sqref="B8">
    <cfRule type="expression" priority="1" dxfId="0">
      <formula>AND(COUNTIF($AC8,"*分担契約*"),NOT(COUNTIF($D8,"*ほか*")))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5"/>
  <sheetViews>
    <sheetView view="pageBreakPreview" zoomScaleSheetLayoutView="100" zoomScalePageLayoutView="0" workbookViewId="0" topLeftCell="A1">
      <selection activeCell="E7" sqref="E7"/>
    </sheetView>
  </sheetViews>
  <sheetFormatPr defaultColWidth="9.00390625" defaultRowHeight="13.5"/>
  <cols>
    <col min="1" max="1" width="39.125" style="12" customWidth="1"/>
    <col min="2" max="2" width="27.125" style="97" customWidth="1"/>
    <col min="3" max="3" width="19.125" style="12" customWidth="1"/>
    <col min="4" max="4" width="26.25390625" style="12" customWidth="1"/>
    <col min="5" max="5" width="16.625" style="12" customWidth="1"/>
    <col min="6" max="6" width="30.625" style="12" customWidth="1"/>
    <col min="7" max="7" width="12.625" style="12" customWidth="1"/>
    <col min="8" max="8" width="12.625" style="97" customWidth="1"/>
    <col min="9" max="9" width="11.625" style="97" customWidth="1"/>
    <col min="10" max="10" width="6.50390625" style="12" bestFit="1" customWidth="1"/>
    <col min="11" max="11" width="6.50390625" style="12" customWidth="1"/>
    <col min="12" max="12" width="22.625" style="12" customWidth="1"/>
    <col min="13" max="14" width="13.50390625" style="12" customWidth="1"/>
    <col min="15" max="16384" width="9.00390625" style="12" customWidth="1"/>
  </cols>
  <sheetData>
    <row r="1" ht="12.75">
      <c r="A1" s="11" t="s">
        <v>26</v>
      </c>
    </row>
    <row r="2" spans="1:12" ht="12.75">
      <c r="A2" s="122" t="s">
        <v>27</v>
      </c>
      <c r="B2" s="122"/>
      <c r="C2" s="122"/>
      <c r="D2" s="122"/>
      <c r="E2" s="122"/>
      <c r="F2" s="122"/>
      <c r="G2" s="122"/>
      <c r="H2" s="122"/>
      <c r="I2" s="122"/>
      <c r="J2" s="122"/>
      <c r="K2" s="122"/>
      <c r="L2" s="122"/>
    </row>
    <row r="4" spans="1:12" ht="21" customHeight="1">
      <c r="A4" s="16" t="str">
        <f>'[10]東京別記様式 2（競争入札（公共工事））'!A4</f>
        <v>（部局名：東京税関）</v>
      </c>
      <c r="F4" s="143" t="str">
        <f>'[10]東京別記様式 2（競争入札（公共工事））'!F4:K4</f>
        <v>（審議対象期間　2020年10月1日～2020年12月31日）</v>
      </c>
      <c r="G4" s="143"/>
      <c r="H4" s="143"/>
      <c r="I4" s="143"/>
      <c r="J4" s="143"/>
      <c r="K4" s="143"/>
      <c r="L4" s="143"/>
    </row>
    <row r="5" spans="1:14" s="13" customFormat="1" ht="47.25" customHeight="1">
      <c r="A5" s="144" t="s">
        <v>25</v>
      </c>
      <c r="B5" s="144" t="s">
        <v>1</v>
      </c>
      <c r="C5" s="144" t="s">
        <v>4</v>
      </c>
      <c r="D5" s="144" t="s">
        <v>6</v>
      </c>
      <c r="E5" s="144" t="s">
        <v>62</v>
      </c>
      <c r="F5" s="144" t="s">
        <v>30</v>
      </c>
      <c r="G5" s="144" t="s">
        <v>7</v>
      </c>
      <c r="H5" s="144" t="s">
        <v>2</v>
      </c>
      <c r="I5" s="144" t="s">
        <v>8</v>
      </c>
      <c r="J5" s="144" t="s">
        <v>56</v>
      </c>
      <c r="K5" s="144" t="s">
        <v>31</v>
      </c>
      <c r="L5" s="144" t="s">
        <v>3</v>
      </c>
      <c r="M5" s="13" t="s">
        <v>52</v>
      </c>
      <c r="N5" s="13" t="s">
        <v>111</v>
      </c>
    </row>
    <row r="6" spans="1:14" s="31" customFormat="1" ht="139.5" customHeight="1">
      <c r="A6" s="162" t="s">
        <v>143</v>
      </c>
      <c r="B6" s="162" t="s">
        <v>144</v>
      </c>
      <c r="C6" s="163">
        <v>44117</v>
      </c>
      <c r="D6" s="145" t="s">
        <v>145</v>
      </c>
      <c r="E6" s="164">
        <v>3040001043108</v>
      </c>
      <c r="F6" s="162" t="s">
        <v>146</v>
      </c>
      <c r="G6" s="165" t="s">
        <v>147</v>
      </c>
      <c r="H6" s="149">
        <v>34333755</v>
      </c>
      <c r="I6" s="166" t="s">
        <v>148</v>
      </c>
      <c r="J6" s="167" t="s">
        <v>149</v>
      </c>
      <c r="K6" s="167" t="s">
        <v>149</v>
      </c>
      <c r="L6" s="168" t="s">
        <v>150</v>
      </c>
      <c r="M6" s="169"/>
      <c r="N6" s="169"/>
    </row>
    <row r="7" spans="1:14" s="31" customFormat="1" ht="139.5" customHeight="1">
      <c r="A7" s="162"/>
      <c r="B7" s="162"/>
      <c r="C7" s="163"/>
      <c r="D7" s="145"/>
      <c r="E7" s="164"/>
      <c r="F7" s="162"/>
      <c r="G7" s="165"/>
      <c r="H7" s="149"/>
      <c r="I7" s="166"/>
      <c r="J7" s="167"/>
      <c r="K7" s="167"/>
      <c r="L7" s="145"/>
      <c r="M7" s="169"/>
      <c r="N7" s="169"/>
    </row>
    <row r="8" spans="1:14" s="31" customFormat="1" ht="139.5" customHeight="1">
      <c r="A8" s="170"/>
      <c r="B8" s="170"/>
      <c r="C8" s="171"/>
      <c r="D8" s="145"/>
      <c r="E8" s="172"/>
      <c r="F8" s="170"/>
      <c r="G8" s="173"/>
      <c r="H8" s="149"/>
      <c r="I8" s="174"/>
      <c r="J8" s="167"/>
      <c r="K8" s="167"/>
      <c r="L8" s="145"/>
      <c r="M8" s="169"/>
      <c r="N8" s="169"/>
    </row>
    <row r="9" spans="4:10" ht="12.75">
      <c r="D9" s="43"/>
      <c r="E9" s="43"/>
      <c r="J9" s="44"/>
    </row>
    <row r="10" spans="1:12" ht="25.5" customHeight="1">
      <c r="A10" s="128" t="s">
        <v>12</v>
      </c>
      <c r="B10" s="128"/>
      <c r="C10" s="128"/>
      <c r="D10" s="128"/>
      <c r="E10" s="128"/>
      <c r="F10" s="128"/>
      <c r="G10" s="128"/>
      <c r="H10" s="128"/>
      <c r="I10" s="128"/>
      <c r="J10" s="128"/>
      <c r="K10" s="128"/>
      <c r="L10" s="130"/>
    </row>
    <row r="11" spans="1:12" ht="30" customHeight="1">
      <c r="A11" s="131" t="s">
        <v>57</v>
      </c>
      <c r="B11" s="132"/>
      <c r="C11" s="132"/>
      <c r="D11" s="132"/>
      <c r="E11" s="132"/>
      <c r="F11" s="132"/>
      <c r="G11" s="132"/>
      <c r="H11" s="132"/>
      <c r="I11" s="132"/>
      <c r="J11" s="132"/>
      <c r="K11" s="132"/>
      <c r="L11" s="16"/>
    </row>
    <row r="12" spans="1:13" ht="26.25" customHeight="1">
      <c r="A12" s="16" t="s">
        <v>58</v>
      </c>
      <c r="B12" s="17"/>
      <c r="C12" s="16"/>
      <c r="D12" s="16"/>
      <c r="E12" s="16"/>
      <c r="F12" s="16"/>
      <c r="G12" s="16"/>
      <c r="H12" s="17"/>
      <c r="I12" s="17"/>
      <c r="J12" s="16"/>
      <c r="K12" s="16"/>
      <c r="L12" s="101"/>
      <c r="M12" s="100"/>
    </row>
    <row r="13" spans="1:13" ht="26.25" customHeight="1">
      <c r="A13" s="16" t="s">
        <v>59</v>
      </c>
      <c r="B13" s="17"/>
      <c r="C13" s="16"/>
      <c r="D13" s="16"/>
      <c r="E13" s="16"/>
      <c r="F13" s="16"/>
      <c r="G13" s="16"/>
      <c r="H13" s="17"/>
      <c r="I13" s="17"/>
      <c r="J13" s="16"/>
      <c r="K13" s="16"/>
      <c r="L13" s="101"/>
      <c r="M13" s="100"/>
    </row>
    <row r="15" spans="4:5" ht="12.75">
      <c r="D15" s="16"/>
      <c r="E15" s="16"/>
    </row>
  </sheetData>
  <sheetProtection/>
  <mergeCells count="4">
    <mergeCell ref="A2:L2"/>
    <mergeCell ref="F4:L4"/>
    <mergeCell ref="A10:L10"/>
    <mergeCell ref="A11:K11"/>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5"/>
  <sheetViews>
    <sheetView view="pageBreakPreview" zoomScale="85" zoomScaleSheetLayoutView="85" zoomScalePageLayoutView="0" workbookViewId="0" topLeftCell="A1">
      <pane xSplit="1" ySplit="5" topLeftCell="B6" activePane="bottomRight" state="frozen"/>
      <selection pane="topLeft" activeCell="E7" sqref="E7"/>
      <selection pane="topRight" activeCell="E7" sqref="E7"/>
      <selection pane="bottomLeft" activeCell="E7" sqref="E7"/>
      <selection pane="bottomRight" activeCell="E7" sqref="E7"/>
    </sheetView>
  </sheetViews>
  <sheetFormatPr defaultColWidth="9.00390625" defaultRowHeight="13.5"/>
  <cols>
    <col min="1" max="1" width="45.125" style="33" customWidth="1"/>
    <col min="2" max="2" width="27.125" style="102" customWidth="1"/>
    <col min="3" max="3" width="19.125" style="34" customWidth="1"/>
    <col min="4" max="4" width="25.625" style="33" customWidth="1"/>
    <col min="5" max="5" width="18.625" style="33" customWidth="1"/>
    <col min="6" max="6" width="16.625" style="33" customWidth="1"/>
    <col min="7" max="7" width="16.625" style="102" customWidth="1"/>
    <col min="8" max="8" width="16.625" style="33" customWidth="1"/>
    <col min="9" max="9" width="7.625" style="33" customWidth="1"/>
    <col min="10" max="10" width="7.625" style="45" customWidth="1"/>
    <col min="11" max="11" width="22.625" style="33" customWidth="1"/>
    <col min="12" max="12" width="13.50390625" style="97" customWidth="1"/>
    <col min="13" max="13" width="9.00390625" style="12" customWidth="1"/>
    <col min="14" max="14" width="15.00390625" style="175" customWidth="1"/>
    <col min="15" max="15" width="18.50390625" style="12" customWidth="1"/>
    <col min="16" max="16384" width="9.00390625" style="12" customWidth="1"/>
  </cols>
  <sheetData>
    <row r="1" ht="14.25">
      <c r="A1" s="33" t="s">
        <v>13</v>
      </c>
    </row>
    <row r="2" spans="1:11" ht="14.25">
      <c r="A2" s="133" t="s">
        <v>10</v>
      </c>
      <c r="B2" s="133"/>
      <c r="C2" s="133"/>
      <c r="D2" s="133"/>
      <c r="E2" s="133"/>
      <c r="F2" s="133"/>
      <c r="G2" s="133"/>
      <c r="H2" s="133"/>
      <c r="I2" s="133"/>
      <c r="J2" s="133"/>
      <c r="K2" s="133"/>
    </row>
    <row r="4" spans="1:11" ht="21" customHeight="1">
      <c r="A4" s="35" t="str">
        <f>'[10]東京別記様式 3（随意契約（公共工事））'!A4</f>
        <v>（部局名：東京税関）</v>
      </c>
      <c r="F4" s="176" t="str">
        <f>'[10]東京別記様式 3（随意契約（公共工事））'!F4:L4</f>
        <v>（審議対象期間　2020年10月1日～2020年12月31日）</v>
      </c>
      <c r="G4" s="176"/>
      <c r="H4" s="176"/>
      <c r="I4" s="176"/>
      <c r="J4" s="176"/>
      <c r="K4" s="176"/>
    </row>
    <row r="5" spans="1:15" s="13" customFormat="1" ht="47.25" customHeight="1">
      <c r="A5" s="144" t="s">
        <v>5</v>
      </c>
      <c r="B5" s="144" t="s">
        <v>1</v>
      </c>
      <c r="C5" s="144" t="s">
        <v>4</v>
      </c>
      <c r="D5" s="144" t="s">
        <v>6</v>
      </c>
      <c r="E5" s="144" t="s">
        <v>62</v>
      </c>
      <c r="F5" s="144" t="s">
        <v>9</v>
      </c>
      <c r="G5" s="144" t="s">
        <v>7</v>
      </c>
      <c r="H5" s="144" t="s">
        <v>2</v>
      </c>
      <c r="I5" s="144" t="s">
        <v>8</v>
      </c>
      <c r="J5" s="144" t="s">
        <v>56</v>
      </c>
      <c r="K5" s="144" t="s">
        <v>3</v>
      </c>
      <c r="L5" s="177"/>
      <c r="M5" s="177"/>
      <c r="N5" s="177"/>
      <c r="O5" s="178"/>
    </row>
    <row r="6" spans="1:16" s="13" customFormat="1" ht="139.5" customHeight="1">
      <c r="A6" s="145" t="s">
        <v>151</v>
      </c>
      <c r="B6" s="168" t="s">
        <v>152</v>
      </c>
      <c r="C6" s="156">
        <v>44105</v>
      </c>
      <c r="D6" s="179" t="s">
        <v>153</v>
      </c>
      <c r="E6" s="180">
        <v>4020001018845</v>
      </c>
      <c r="F6" s="181" t="s">
        <v>72</v>
      </c>
      <c r="G6" s="157">
        <v>10888425</v>
      </c>
      <c r="H6" s="182">
        <v>6485600</v>
      </c>
      <c r="I6" s="150">
        <v>0.595</v>
      </c>
      <c r="J6" s="148">
        <v>3</v>
      </c>
      <c r="K6" s="179"/>
      <c r="L6" s="183"/>
      <c r="M6" s="184"/>
      <c r="N6" s="185"/>
      <c r="O6" s="186"/>
      <c r="P6" s="80"/>
    </row>
    <row r="7" spans="1:16" s="13" customFormat="1" ht="139.5" customHeight="1">
      <c r="A7" s="168" t="s">
        <v>154</v>
      </c>
      <c r="B7" s="168" t="s">
        <v>141</v>
      </c>
      <c r="C7" s="156">
        <v>44111</v>
      </c>
      <c r="D7" s="187" t="s">
        <v>155</v>
      </c>
      <c r="E7" s="188">
        <v>7120001042411</v>
      </c>
      <c r="F7" s="181" t="s">
        <v>72</v>
      </c>
      <c r="G7" s="189">
        <v>1678250</v>
      </c>
      <c r="H7" s="182">
        <v>1585298</v>
      </c>
      <c r="I7" s="299">
        <v>0.944</v>
      </c>
      <c r="J7" s="148">
        <v>3</v>
      </c>
      <c r="K7" s="151"/>
      <c r="L7" s="183"/>
      <c r="M7" s="184"/>
      <c r="N7" s="185"/>
      <c r="O7" s="186"/>
      <c r="P7" s="80"/>
    </row>
    <row r="8" spans="1:16" s="13" customFormat="1" ht="139.5" customHeight="1">
      <c r="A8" s="168" t="s">
        <v>156</v>
      </c>
      <c r="B8" s="168" t="s">
        <v>157</v>
      </c>
      <c r="C8" s="156">
        <v>44112</v>
      </c>
      <c r="D8" s="179" t="s">
        <v>158</v>
      </c>
      <c r="E8" s="180">
        <v>3010401009875</v>
      </c>
      <c r="F8" s="190" t="s">
        <v>72</v>
      </c>
      <c r="G8" s="157">
        <v>2654300</v>
      </c>
      <c r="H8" s="191">
        <v>2310000</v>
      </c>
      <c r="I8" s="150">
        <v>0.87</v>
      </c>
      <c r="J8" s="148">
        <v>1</v>
      </c>
      <c r="K8" s="192"/>
      <c r="L8" s="183"/>
      <c r="M8" s="184"/>
      <c r="N8" s="185"/>
      <c r="O8" s="186"/>
      <c r="P8" s="80"/>
    </row>
    <row r="9" spans="1:16" s="13" customFormat="1" ht="139.5" customHeight="1">
      <c r="A9" s="168" t="s">
        <v>159</v>
      </c>
      <c r="B9" s="168" t="s">
        <v>157</v>
      </c>
      <c r="C9" s="156">
        <v>44117</v>
      </c>
      <c r="D9" s="187" t="s">
        <v>160</v>
      </c>
      <c r="E9" s="188">
        <v>5010701004467</v>
      </c>
      <c r="F9" s="181" t="s">
        <v>72</v>
      </c>
      <c r="G9" s="193" t="s">
        <v>161</v>
      </c>
      <c r="H9" s="182">
        <v>4327620</v>
      </c>
      <c r="I9" s="300" t="s">
        <v>234</v>
      </c>
      <c r="J9" s="148">
        <v>2</v>
      </c>
      <c r="K9" s="194"/>
      <c r="L9" s="183"/>
      <c r="M9" s="184"/>
      <c r="N9" s="185"/>
      <c r="O9" s="186"/>
      <c r="P9" s="80"/>
    </row>
    <row r="10" spans="1:16" s="13" customFormat="1" ht="139.5" customHeight="1">
      <c r="A10" s="168" t="s">
        <v>162</v>
      </c>
      <c r="B10" s="168" t="s">
        <v>163</v>
      </c>
      <c r="C10" s="156">
        <v>44117</v>
      </c>
      <c r="D10" s="187" t="s">
        <v>164</v>
      </c>
      <c r="E10" s="195">
        <v>4020001045609</v>
      </c>
      <c r="F10" s="190" t="s">
        <v>72</v>
      </c>
      <c r="G10" s="157" t="s">
        <v>161</v>
      </c>
      <c r="H10" s="196">
        <v>2592539</v>
      </c>
      <c r="I10" s="300" t="s">
        <v>234</v>
      </c>
      <c r="J10" s="148">
        <v>6</v>
      </c>
      <c r="K10" s="151" t="s">
        <v>165</v>
      </c>
      <c r="L10" s="183"/>
      <c r="M10" s="184"/>
      <c r="N10" s="185"/>
      <c r="O10" s="186"/>
      <c r="P10" s="80"/>
    </row>
    <row r="11" spans="1:16" s="13" customFormat="1" ht="139.5" customHeight="1">
      <c r="A11" s="168" t="s">
        <v>166</v>
      </c>
      <c r="B11" s="168" t="s">
        <v>141</v>
      </c>
      <c r="C11" s="156">
        <v>44120</v>
      </c>
      <c r="D11" s="197" t="s">
        <v>167</v>
      </c>
      <c r="E11" s="198">
        <v>1020001071491</v>
      </c>
      <c r="F11" s="190" t="s">
        <v>72</v>
      </c>
      <c r="G11" s="199" t="s">
        <v>161</v>
      </c>
      <c r="H11" s="182">
        <v>5720000</v>
      </c>
      <c r="I11" s="296" t="s">
        <v>234</v>
      </c>
      <c r="J11" s="148">
        <v>1</v>
      </c>
      <c r="K11" s="179"/>
      <c r="L11" s="183"/>
      <c r="M11" s="200"/>
      <c r="N11" s="201"/>
      <c r="O11" s="202"/>
      <c r="P11" s="80"/>
    </row>
    <row r="12" spans="1:16" s="13" customFormat="1" ht="139.5" customHeight="1">
      <c r="A12" s="168" t="s">
        <v>168</v>
      </c>
      <c r="B12" s="168" t="s">
        <v>141</v>
      </c>
      <c r="C12" s="156">
        <v>44123</v>
      </c>
      <c r="D12" s="197" t="s">
        <v>169</v>
      </c>
      <c r="E12" s="198">
        <v>1010001045703</v>
      </c>
      <c r="F12" s="190" t="s">
        <v>72</v>
      </c>
      <c r="G12" s="203">
        <v>45656766</v>
      </c>
      <c r="H12" s="182">
        <v>43428495</v>
      </c>
      <c r="I12" s="301">
        <v>0.951</v>
      </c>
      <c r="J12" s="148">
        <v>5</v>
      </c>
      <c r="K12" s="192"/>
      <c r="L12" s="183"/>
      <c r="M12" s="200"/>
      <c r="N12" s="201"/>
      <c r="O12" s="202"/>
      <c r="P12" s="80"/>
    </row>
    <row r="13" spans="1:16" s="13" customFormat="1" ht="139.5" customHeight="1">
      <c r="A13" s="168" t="s">
        <v>170</v>
      </c>
      <c r="B13" s="145" t="s">
        <v>141</v>
      </c>
      <c r="C13" s="156">
        <v>44123</v>
      </c>
      <c r="D13" s="187" t="s">
        <v>171</v>
      </c>
      <c r="E13" s="195">
        <v>6260001013671</v>
      </c>
      <c r="F13" s="190" t="s">
        <v>72</v>
      </c>
      <c r="G13" s="189">
        <v>19849843</v>
      </c>
      <c r="H13" s="196">
        <v>17863626</v>
      </c>
      <c r="I13" s="300">
        <v>0.899</v>
      </c>
      <c r="J13" s="148">
        <v>5</v>
      </c>
      <c r="K13" s="194"/>
      <c r="L13" s="183"/>
      <c r="M13" s="184"/>
      <c r="N13" s="185"/>
      <c r="O13" s="186"/>
      <c r="P13" s="80"/>
    </row>
    <row r="14" spans="1:16" s="13" customFormat="1" ht="139.5" customHeight="1">
      <c r="A14" s="168" t="s">
        <v>172</v>
      </c>
      <c r="B14" s="168" t="s">
        <v>141</v>
      </c>
      <c r="C14" s="156">
        <v>44134</v>
      </c>
      <c r="D14" s="197" t="s">
        <v>173</v>
      </c>
      <c r="E14" s="198">
        <v>8012401024189</v>
      </c>
      <c r="F14" s="190" t="s">
        <v>72</v>
      </c>
      <c r="G14" s="189" t="s">
        <v>161</v>
      </c>
      <c r="H14" s="182">
        <v>4063818</v>
      </c>
      <c r="I14" s="302" t="s">
        <v>234</v>
      </c>
      <c r="J14" s="148">
        <v>3</v>
      </c>
      <c r="K14" s="179"/>
      <c r="L14" s="183"/>
      <c r="M14" s="200"/>
      <c r="N14" s="201"/>
      <c r="O14" s="202"/>
      <c r="P14" s="80"/>
    </row>
    <row r="15" spans="1:16" s="13" customFormat="1" ht="139.5" customHeight="1">
      <c r="A15" s="168" t="s">
        <v>174</v>
      </c>
      <c r="B15" s="168" t="s">
        <v>141</v>
      </c>
      <c r="C15" s="156">
        <v>44139</v>
      </c>
      <c r="D15" s="179" t="s">
        <v>175</v>
      </c>
      <c r="E15" s="180">
        <v>1010901026918</v>
      </c>
      <c r="F15" s="190" t="s">
        <v>72</v>
      </c>
      <c r="G15" s="182" t="s">
        <v>161</v>
      </c>
      <c r="H15" s="191">
        <v>12980000</v>
      </c>
      <c r="I15" s="299" t="s">
        <v>234</v>
      </c>
      <c r="J15" s="148">
        <v>2</v>
      </c>
      <c r="K15" s="179"/>
      <c r="L15" s="183"/>
      <c r="M15" s="184"/>
      <c r="N15" s="185"/>
      <c r="O15" s="186"/>
      <c r="P15" s="80"/>
    </row>
    <row r="16" spans="1:16" s="13" customFormat="1" ht="139.5" customHeight="1">
      <c r="A16" s="168" t="s">
        <v>176</v>
      </c>
      <c r="B16" s="168" t="s">
        <v>141</v>
      </c>
      <c r="C16" s="156">
        <v>44141</v>
      </c>
      <c r="D16" s="179" t="s">
        <v>177</v>
      </c>
      <c r="E16" s="180">
        <v>6010001135680</v>
      </c>
      <c r="F16" s="190" t="s">
        <v>72</v>
      </c>
      <c r="G16" s="204">
        <v>115973587</v>
      </c>
      <c r="H16" s="191">
        <v>67580667</v>
      </c>
      <c r="I16" s="303">
        <v>0.582</v>
      </c>
      <c r="J16" s="148">
        <v>4</v>
      </c>
      <c r="K16" s="192"/>
      <c r="L16" s="183"/>
      <c r="M16" s="184"/>
      <c r="N16" s="185"/>
      <c r="O16" s="186"/>
      <c r="P16" s="80"/>
    </row>
    <row r="17" spans="1:16" s="13" customFormat="1" ht="139.5" customHeight="1">
      <c r="A17" s="168" t="s">
        <v>178</v>
      </c>
      <c r="B17" s="168" t="s">
        <v>141</v>
      </c>
      <c r="C17" s="156">
        <v>44145</v>
      </c>
      <c r="D17" s="179" t="s">
        <v>179</v>
      </c>
      <c r="E17" s="180">
        <v>9120001003378</v>
      </c>
      <c r="F17" s="190" t="s">
        <v>72</v>
      </c>
      <c r="G17" s="204">
        <v>3603547</v>
      </c>
      <c r="H17" s="191">
        <v>3429921</v>
      </c>
      <c r="I17" s="303">
        <v>0.951</v>
      </c>
      <c r="J17" s="148">
        <v>3</v>
      </c>
      <c r="K17" s="192"/>
      <c r="L17" s="183"/>
      <c r="M17" s="184"/>
      <c r="N17" s="185"/>
      <c r="O17" s="186"/>
      <c r="P17" s="80"/>
    </row>
    <row r="18" spans="1:16" s="13" customFormat="1" ht="139.5" customHeight="1">
      <c r="A18" s="168" t="s">
        <v>180</v>
      </c>
      <c r="B18" s="168" t="s">
        <v>141</v>
      </c>
      <c r="C18" s="156">
        <v>44154</v>
      </c>
      <c r="D18" s="179" t="s">
        <v>181</v>
      </c>
      <c r="E18" s="180">
        <v>8010001036398</v>
      </c>
      <c r="F18" s="190" t="s">
        <v>72</v>
      </c>
      <c r="G18" s="204">
        <v>14985443</v>
      </c>
      <c r="H18" s="191">
        <v>14487990</v>
      </c>
      <c r="I18" s="303">
        <v>0.966</v>
      </c>
      <c r="J18" s="148">
        <v>2</v>
      </c>
      <c r="K18" s="192"/>
      <c r="L18" s="183"/>
      <c r="M18" s="184"/>
      <c r="N18" s="185"/>
      <c r="O18" s="186"/>
      <c r="P18" s="80"/>
    </row>
    <row r="19" spans="1:16" s="13" customFormat="1" ht="139.5" customHeight="1">
      <c r="A19" s="168" t="s">
        <v>182</v>
      </c>
      <c r="B19" s="168" t="s">
        <v>157</v>
      </c>
      <c r="C19" s="156">
        <v>44159</v>
      </c>
      <c r="D19" s="179" t="s">
        <v>183</v>
      </c>
      <c r="E19" s="180">
        <v>6011101056255</v>
      </c>
      <c r="F19" s="190" t="s">
        <v>72</v>
      </c>
      <c r="G19" s="204" t="s">
        <v>161</v>
      </c>
      <c r="H19" s="191">
        <v>2897729</v>
      </c>
      <c r="I19" s="299" t="s">
        <v>234</v>
      </c>
      <c r="J19" s="148">
        <v>5</v>
      </c>
      <c r="K19" s="192"/>
      <c r="L19" s="183"/>
      <c r="M19" s="184"/>
      <c r="N19" s="185"/>
      <c r="O19" s="186"/>
      <c r="P19" s="80"/>
    </row>
    <row r="20" spans="1:16" s="13" customFormat="1" ht="139.5" customHeight="1">
      <c r="A20" s="168" t="s">
        <v>184</v>
      </c>
      <c r="B20" s="168" t="s">
        <v>141</v>
      </c>
      <c r="C20" s="156">
        <v>44160</v>
      </c>
      <c r="D20" s="197" t="s">
        <v>185</v>
      </c>
      <c r="E20" s="198">
        <v>7010001023050</v>
      </c>
      <c r="F20" s="190" t="s">
        <v>72</v>
      </c>
      <c r="G20" s="205" t="s">
        <v>161</v>
      </c>
      <c r="H20" s="182">
        <v>7040000</v>
      </c>
      <c r="I20" s="302" t="s">
        <v>234</v>
      </c>
      <c r="J20" s="148">
        <v>4</v>
      </c>
      <c r="K20" s="192"/>
      <c r="L20" s="183"/>
      <c r="M20" s="200"/>
      <c r="N20" s="201"/>
      <c r="O20" s="202"/>
      <c r="P20" s="80"/>
    </row>
    <row r="21" spans="1:16" s="13" customFormat="1" ht="139.5" customHeight="1">
      <c r="A21" s="168" t="s">
        <v>186</v>
      </c>
      <c r="B21" s="168" t="s">
        <v>187</v>
      </c>
      <c r="C21" s="156">
        <v>44166</v>
      </c>
      <c r="D21" s="197" t="s">
        <v>188</v>
      </c>
      <c r="E21" s="198">
        <v>7010401022916</v>
      </c>
      <c r="F21" s="190" t="s">
        <v>72</v>
      </c>
      <c r="G21" s="205" t="s">
        <v>161</v>
      </c>
      <c r="H21" s="182">
        <v>14300000</v>
      </c>
      <c r="I21" s="302" t="s">
        <v>234</v>
      </c>
      <c r="J21" s="148">
        <v>1</v>
      </c>
      <c r="K21" s="192"/>
      <c r="L21" s="183"/>
      <c r="M21" s="200"/>
      <c r="N21" s="201"/>
      <c r="O21" s="202"/>
      <c r="P21" s="80"/>
    </row>
    <row r="22" spans="1:16" s="13" customFormat="1" ht="139.5" customHeight="1">
      <c r="A22" s="168" t="s">
        <v>189</v>
      </c>
      <c r="B22" s="168" t="s">
        <v>187</v>
      </c>
      <c r="C22" s="156">
        <v>44169</v>
      </c>
      <c r="D22" s="197" t="s">
        <v>190</v>
      </c>
      <c r="E22" s="198">
        <v>7010801002344</v>
      </c>
      <c r="F22" s="190" t="s">
        <v>72</v>
      </c>
      <c r="G22" s="205" t="s">
        <v>161</v>
      </c>
      <c r="H22" s="182">
        <v>7513000</v>
      </c>
      <c r="I22" s="302" t="s">
        <v>234</v>
      </c>
      <c r="J22" s="148">
        <v>3</v>
      </c>
      <c r="K22" s="192"/>
      <c r="L22" s="183"/>
      <c r="M22" s="200"/>
      <c r="N22" s="201"/>
      <c r="O22" s="202"/>
      <c r="P22" s="80"/>
    </row>
    <row r="23" spans="1:16" s="13" customFormat="1" ht="139.5" customHeight="1">
      <c r="A23" s="168" t="s">
        <v>191</v>
      </c>
      <c r="B23" s="168" t="s">
        <v>141</v>
      </c>
      <c r="C23" s="156">
        <v>44179</v>
      </c>
      <c r="D23" s="197" t="s">
        <v>192</v>
      </c>
      <c r="E23" s="198">
        <v>2010401025923</v>
      </c>
      <c r="F23" s="190" t="s">
        <v>72</v>
      </c>
      <c r="G23" s="205">
        <v>8714735</v>
      </c>
      <c r="H23" s="182">
        <v>5756300</v>
      </c>
      <c r="I23" s="302">
        <v>0.66</v>
      </c>
      <c r="J23" s="148">
        <v>4</v>
      </c>
      <c r="K23" s="192"/>
      <c r="L23" s="183"/>
      <c r="M23" s="200"/>
      <c r="N23" s="201"/>
      <c r="O23" s="202"/>
      <c r="P23" s="80"/>
    </row>
    <row r="24" spans="1:16" s="13" customFormat="1" ht="139.5" customHeight="1">
      <c r="A24" s="168" t="s">
        <v>193</v>
      </c>
      <c r="B24" s="168" t="s">
        <v>194</v>
      </c>
      <c r="C24" s="156">
        <v>44182</v>
      </c>
      <c r="D24" s="197" t="s">
        <v>195</v>
      </c>
      <c r="E24" s="198">
        <v>4011101005131</v>
      </c>
      <c r="F24" s="190" t="s">
        <v>72</v>
      </c>
      <c r="G24" s="205" t="s">
        <v>196</v>
      </c>
      <c r="H24" s="182">
        <v>13537869</v>
      </c>
      <c r="I24" s="302" t="s">
        <v>197</v>
      </c>
      <c r="J24" s="148">
        <v>3</v>
      </c>
      <c r="K24" s="192"/>
      <c r="L24" s="183"/>
      <c r="M24" s="200"/>
      <c r="N24" s="201"/>
      <c r="O24" s="202"/>
      <c r="P24" s="80"/>
    </row>
    <row r="25" spans="1:16" s="13" customFormat="1" ht="139.5" customHeight="1">
      <c r="A25" s="168" t="s">
        <v>198</v>
      </c>
      <c r="B25" s="168" t="s">
        <v>141</v>
      </c>
      <c r="C25" s="156">
        <v>44186</v>
      </c>
      <c r="D25" s="206" t="s">
        <v>199</v>
      </c>
      <c r="E25" s="207">
        <v>9010401021692</v>
      </c>
      <c r="F25" s="208" t="s">
        <v>200</v>
      </c>
      <c r="G25" s="209" t="s">
        <v>161</v>
      </c>
      <c r="H25" s="210">
        <v>2519149</v>
      </c>
      <c r="I25" s="304" t="s">
        <v>234</v>
      </c>
      <c r="J25" s="158">
        <v>4</v>
      </c>
      <c r="K25" s="211"/>
      <c r="L25" s="212"/>
      <c r="M25" s="200"/>
      <c r="N25" s="201"/>
      <c r="O25" s="202"/>
      <c r="P25" s="80"/>
    </row>
    <row r="26" spans="1:16" s="13" customFormat="1" ht="139.5" customHeight="1">
      <c r="A26" s="168" t="s">
        <v>201</v>
      </c>
      <c r="B26" s="168" t="s">
        <v>141</v>
      </c>
      <c r="C26" s="156">
        <v>44187</v>
      </c>
      <c r="D26" s="197" t="s">
        <v>202</v>
      </c>
      <c r="E26" s="198">
        <v>6010001011147</v>
      </c>
      <c r="F26" s="190" t="s">
        <v>72</v>
      </c>
      <c r="G26" s="205" t="s">
        <v>161</v>
      </c>
      <c r="H26" s="182">
        <v>42889000</v>
      </c>
      <c r="I26" s="302" t="s">
        <v>234</v>
      </c>
      <c r="J26" s="148">
        <v>2</v>
      </c>
      <c r="K26" s="192"/>
      <c r="L26" s="183"/>
      <c r="M26" s="200"/>
      <c r="N26" s="201"/>
      <c r="O26" s="202"/>
      <c r="P26" s="80"/>
    </row>
    <row r="27" spans="1:16" s="13" customFormat="1" ht="139.5" customHeight="1">
      <c r="A27" s="168" t="s">
        <v>203</v>
      </c>
      <c r="B27" s="168" t="s">
        <v>141</v>
      </c>
      <c r="C27" s="156">
        <v>44187</v>
      </c>
      <c r="D27" s="197" t="s">
        <v>204</v>
      </c>
      <c r="E27" s="198">
        <v>9011001013618</v>
      </c>
      <c r="F27" s="190" t="s">
        <v>72</v>
      </c>
      <c r="G27" s="205">
        <v>16927900</v>
      </c>
      <c r="H27" s="182">
        <v>13805000</v>
      </c>
      <c r="I27" s="302">
        <v>0.815</v>
      </c>
      <c r="J27" s="148">
        <v>2</v>
      </c>
      <c r="K27" s="192"/>
      <c r="L27" s="183"/>
      <c r="M27" s="200"/>
      <c r="N27" s="201"/>
      <c r="O27" s="202"/>
      <c r="P27" s="80"/>
    </row>
    <row r="28" spans="1:16" s="13" customFormat="1" ht="139.5" customHeight="1">
      <c r="A28" s="168" t="s">
        <v>205</v>
      </c>
      <c r="B28" s="168" t="s">
        <v>141</v>
      </c>
      <c r="C28" s="156">
        <v>44188</v>
      </c>
      <c r="D28" s="197" t="s">
        <v>206</v>
      </c>
      <c r="E28" s="198">
        <v>9040001053992</v>
      </c>
      <c r="F28" s="190" t="s">
        <v>72</v>
      </c>
      <c r="G28" s="205">
        <v>5401000</v>
      </c>
      <c r="H28" s="182">
        <v>3378650</v>
      </c>
      <c r="I28" s="302">
        <v>0.625</v>
      </c>
      <c r="J28" s="148">
        <v>8</v>
      </c>
      <c r="K28" s="192"/>
      <c r="L28" s="183"/>
      <c r="M28" s="200"/>
      <c r="N28" s="201"/>
      <c r="O28" s="202"/>
      <c r="P28" s="80"/>
    </row>
    <row r="29" spans="1:16" s="13" customFormat="1" ht="139.5" customHeight="1">
      <c r="A29" s="168" t="s">
        <v>207</v>
      </c>
      <c r="B29" s="168" t="s">
        <v>141</v>
      </c>
      <c r="C29" s="156">
        <v>44188</v>
      </c>
      <c r="D29" s="197" t="s">
        <v>208</v>
      </c>
      <c r="E29" s="198">
        <v>2010901004526</v>
      </c>
      <c r="F29" s="190" t="s">
        <v>72</v>
      </c>
      <c r="G29" s="205" t="s">
        <v>161</v>
      </c>
      <c r="H29" s="182">
        <v>8734000</v>
      </c>
      <c r="I29" s="302" t="s">
        <v>234</v>
      </c>
      <c r="J29" s="148">
        <v>1</v>
      </c>
      <c r="K29" s="192"/>
      <c r="L29" s="183"/>
      <c r="M29" s="200"/>
      <c r="N29" s="201"/>
      <c r="O29" s="202"/>
      <c r="P29" s="80"/>
    </row>
    <row r="30" spans="1:16" s="13" customFormat="1" ht="139.5" customHeight="1">
      <c r="A30" s="168" t="s">
        <v>209</v>
      </c>
      <c r="B30" s="168" t="s">
        <v>194</v>
      </c>
      <c r="C30" s="156">
        <v>44189</v>
      </c>
      <c r="D30" s="197" t="s">
        <v>210</v>
      </c>
      <c r="E30" s="198">
        <v>7010001024965</v>
      </c>
      <c r="F30" s="190" t="s">
        <v>72</v>
      </c>
      <c r="G30" s="205" t="s">
        <v>211</v>
      </c>
      <c r="H30" s="182">
        <v>3390145</v>
      </c>
      <c r="I30" s="302" t="s">
        <v>212</v>
      </c>
      <c r="J30" s="148">
        <v>2</v>
      </c>
      <c r="K30" s="192"/>
      <c r="L30" s="183"/>
      <c r="M30" s="200"/>
      <c r="N30" s="201"/>
      <c r="O30" s="202"/>
      <c r="P30" s="80"/>
    </row>
    <row r="31" spans="1:16" s="13" customFormat="1" ht="139.5" customHeight="1">
      <c r="A31" s="168" t="s">
        <v>213</v>
      </c>
      <c r="B31" s="168" t="s">
        <v>141</v>
      </c>
      <c r="C31" s="156">
        <v>44190</v>
      </c>
      <c r="D31" s="197" t="s">
        <v>214</v>
      </c>
      <c r="E31" s="198">
        <v>5120101032454</v>
      </c>
      <c r="F31" s="190" t="s">
        <v>72</v>
      </c>
      <c r="G31" s="205">
        <v>14279320</v>
      </c>
      <c r="H31" s="182">
        <v>2589675</v>
      </c>
      <c r="I31" s="302">
        <v>0.181</v>
      </c>
      <c r="J31" s="148">
        <v>2</v>
      </c>
      <c r="K31" s="192"/>
      <c r="L31" s="183"/>
      <c r="M31" s="200"/>
      <c r="N31" s="201"/>
      <c r="O31" s="202"/>
      <c r="P31" s="80"/>
    </row>
    <row r="32" spans="1:16" s="13" customFormat="1" ht="139.5" customHeight="1">
      <c r="A32" s="168"/>
      <c r="B32" s="168"/>
      <c r="C32" s="156"/>
      <c r="D32" s="197"/>
      <c r="E32" s="198"/>
      <c r="F32" s="190"/>
      <c r="G32" s="205"/>
      <c r="H32" s="182"/>
      <c r="I32" s="302"/>
      <c r="J32" s="148"/>
      <c r="K32" s="192"/>
      <c r="L32" s="183"/>
      <c r="M32" s="200"/>
      <c r="N32" s="201"/>
      <c r="O32" s="202"/>
      <c r="P32" s="80"/>
    </row>
    <row r="34" spans="1:11" ht="14.25">
      <c r="A34" s="134" t="s">
        <v>12</v>
      </c>
      <c r="B34" s="134"/>
      <c r="C34" s="134"/>
      <c r="D34" s="134"/>
      <c r="E34" s="134"/>
      <c r="F34" s="134"/>
      <c r="G34" s="134"/>
      <c r="H34" s="134"/>
      <c r="I34" s="134"/>
      <c r="J34" s="134"/>
      <c r="K34" s="134"/>
    </row>
    <row r="35" spans="1:11" ht="14.25">
      <c r="A35" s="35" t="s">
        <v>11</v>
      </c>
      <c r="B35" s="103"/>
      <c r="D35" s="35"/>
      <c r="E35" s="35"/>
      <c r="F35" s="35"/>
      <c r="G35" s="103"/>
      <c r="H35" s="35"/>
      <c r="I35" s="35"/>
      <c r="K35" s="35"/>
    </row>
  </sheetData>
  <sheetProtection/>
  <autoFilter ref="A5:O32">
    <sortState ref="A6:O35">
      <sortCondition sortBy="value" ref="C6:C35"/>
    </sortState>
  </autoFilter>
  <mergeCells count="3">
    <mergeCell ref="A2:K2"/>
    <mergeCell ref="F4:K4"/>
    <mergeCell ref="A34:K34"/>
  </mergeCells>
  <conditionalFormatting sqref="B6">
    <cfRule type="expression" priority="5" dxfId="0">
      <formula>AND(COUNTIF($AC6,"*分担契約*"),NOT(COUNTIF($D6,"*ほか*")))</formula>
    </cfRule>
  </conditionalFormatting>
  <conditionalFormatting sqref="B7">
    <cfRule type="expression" priority="4" dxfId="0">
      <formula>AND(COUNTIF($AC7,"*分担契約*"),NOT(COUNTIF($D7,"*ほか*")))</formula>
    </cfRule>
  </conditionalFormatting>
  <conditionalFormatting sqref="B8">
    <cfRule type="expression" priority="3" dxfId="0">
      <formula>AND(COUNTIF($AC8,"*分担契約*"),NOT(COUNTIF($D8,"*ほか*")))</formula>
    </cfRule>
  </conditionalFormatting>
  <conditionalFormatting sqref="B9:B12">
    <cfRule type="expression" priority="2" dxfId="0">
      <formula>AND(COUNTIF($AC9,"*分担契約*"),NOT(COUNTIF($D9,"*ほか*")))</formula>
    </cfRule>
  </conditionalFormatting>
  <conditionalFormatting sqref="B13:B32">
    <cfRule type="expression" priority="1" dxfId="0">
      <formula>AND(COUNTIF($AB13,"*分担契約*"),NOT(COUNTIF($C13,"*ほか*")))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view="pageBreakPreview" zoomScaleSheetLayoutView="100" zoomScalePageLayoutView="0" workbookViewId="0" topLeftCell="A1">
      <pane xSplit="1" ySplit="5" topLeftCell="B6" activePane="bottomRight" state="frozen"/>
      <selection pane="topLeft" activeCell="E7" sqref="E7"/>
      <selection pane="topRight" activeCell="E7" sqref="E7"/>
      <selection pane="bottomLeft" activeCell="E7" sqref="E7"/>
      <selection pane="bottomRight" activeCell="E7" sqref="E7"/>
    </sheetView>
  </sheetViews>
  <sheetFormatPr defaultColWidth="9.00390625" defaultRowHeight="13.5"/>
  <cols>
    <col min="1" max="1" width="39.125" style="12" customWidth="1"/>
    <col min="2" max="2" width="27.125" style="97" customWidth="1"/>
    <col min="3" max="3" width="19.125" style="12" customWidth="1"/>
    <col min="4" max="4" width="26.375" style="12" customWidth="1"/>
    <col min="5" max="5" width="18.625" style="12" customWidth="1"/>
    <col min="6" max="6" width="32.125" style="12" customWidth="1"/>
    <col min="7" max="7" width="15.375" style="97" customWidth="1"/>
    <col min="8" max="8" width="16.375" style="97" customWidth="1"/>
    <col min="9" max="9" width="7.625" style="40" customWidth="1"/>
    <col min="10" max="10" width="7.625" style="12" customWidth="1"/>
    <col min="11" max="11" width="9.625" style="12" customWidth="1"/>
    <col min="12" max="12" width="22.625" style="12" customWidth="1"/>
    <col min="13" max="13" width="12.875" style="97" customWidth="1"/>
    <col min="14" max="14" width="9.00390625" style="97" customWidth="1"/>
    <col min="15" max="15" width="15.75390625" style="12" customWidth="1"/>
    <col min="16" max="16" width="9.25390625" style="12" bestFit="1" customWidth="1"/>
    <col min="17" max="17" width="13.25390625" style="12" customWidth="1"/>
    <col min="18" max="16384" width="9.00390625" style="12" customWidth="1"/>
  </cols>
  <sheetData>
    <row r="1" ht="12.75">
      <c r="A1" s="11" t="s">
        <v>28</v>
      </c>
    </row>
    <row r="2" spans="1:12" ht="12.75">
      <c r="A2" s="122" t="s">
        <v>29</v>
      </c>
      <c r="B2" s="122"/>
      <c r="C2" s="122"/>
      <c r="D2" s="122"/>
      <c r="E2" s="122"/>
      <c r="F2" s="122"/>
      <c r="G2" s="122"/>
      <c r="H2" s="122"/>
      <c r="I2" s="122"/>
      <c r="J2" s="122"/>
      <c r="K2" s="122"/>
      <c r="L2" s="122"/>
    </row>
    <row r="4" spans="1:14" ht="21" customHeight="1">
      <c r="A4" s="11" t="str">
        <f>'[10]東京別記様式 4（競争入札（物品役務等））'!A4</f>
        <v>（部局名：東京税関）</v>
      </c>
      <c r="B4" s="22"/>
      <c r="C4" s="82"/>
      <c r="D4" s="82"/>
      <c r="E4" s="82"/>
      <c r="F4" s="129" t="str">
        <f>'[10]東京別記様式 4（競争入札（物品役務等））'!F4:K4</f>
        <v>（審議対象期間　2020年10月1日～2020年12月31日）</v>
      </c>
      <c r="G4" s="129"/>
      <c r="H4" s="129"/>
      <c r="I4" s="129"/>
      <c r="J4" s="129"/>
      <c r="K4" s="129"/>
      <c r="L4" s="129"/>
      <c r="M4" s="22"/>
      <c r="N4" s="22"/>
    </row>
    <row r="5" spans="1:18" s="13" customFormat="1" ht="36">
      <c r="A5" s="56" t="s">
        <v>5</v>
      </c>
      <c r="B5" s="56" t="s">
        <v>1</v>
      </c>
      <c r="C5" s="56" t="s">
        <v>4</v>
      </c>
      <c r="D5" s="56" t="s">
        <v>6</v>
      </c>
      <c r="E5" s="56" t="s">
        <v>62</v>
      </c>
      <c r="F5" s="56" t="s">
        <v>30</v>
      </c>
      <c r="G5" s="56" t="s">
        <v>7</v>
      </c>
      <c r="H5" s="56" t="s">
        <v>2</v>
      </c>
      <c r="I5" s="63" t="s">
        <v>8</v>
      </c>
      <c r="J5" s="56" t="s">
        <v>56</v>
      </c>
      <c r="K5" s="56" t="s">
        <v>31</v>
      </c>
      <c r="L5" s="56" t="s">
        <v>3</v>
      </c>
      <c r="M5" s="178"/>
      <c r="N5" s="178"/>
      <c r="O5" s="178"/>
      <c r="P5" s="178"/>
      <c r="Q5" s="178"/>
      <c r="R5" s="178"/>
    </row>
    <row r="6" spans="1:18" s="229" customFormat="1" ht="99.75" customHeight="1">
      <c r="A6" s="213" t="s">
        <v>215</v>
      </c>
      <c r="B6" s="214" t="s">
        <v>157</v>
      </c>
      <c r="C6" s="215">
        <v>44112</v>
      </c>
      <c r="D6" s="213" t="s">
        <v>216</v>
      </c>
      <c r="E6" s="216">
        <v>7010801002344</v>
      </c>
      <c r="F6" s="217" t="s">
        <v>217</v>
      </c>
      <c r="G6" s="218">
        <v>6303550</v>
      </c>
      <c r="H6" s="219">
        <v>6270000</v>
      </c>
      <c r="I6" s="220">
        <v>0.994</v>
      </c>
      <c r="J6" s="221">
        <v>2</v>
      </c>
      <c r="K6" s="222" t="s">
        <v>218</v>
      </c>
      <c r="L6" s="223"/>
      <c r="M6" s="224"/>
      <c r="N6" s="224"/>
      <c r="O6" s="225"/>
      <c r="P6" s="226"/>
      <c r="Q6" s="227"/>
      <c r="R6" s="228"/>
    </row>
    <row r="7" spans="1:18" s="31" customFormat="1" ht="99.75" customHeight="1">
      <c r="A7" s="230" t="s">
        <v>219</v>
      </c>
      <c r="B7" s="64" t="s">
        <v>141</v>
      </c>
      <c r="C7" s="231">
        <v>44131</v>
      </c>
      <c r="D7" s="232" t="s">
        <v>220</v>
      </c>
      <c r="E7" s="233">
        <v>9010601021385</v>
      </c>
      <c r="F7" s="232" t="s">
        <v>221</v>
      </c>
      <c r="G7" s="234" t="s">
        <v>161</v>
      </c>
      <c r="H7" s="235">
        <v>267227400</v>
      </c>
      <c r="I7" s="297" t="s">
        <v>234</v>
      </c>
      <c r="J7" s="236">
        <v>1</v>
      </c>
      <c r="K7" s="222" t="s">
        <v>218</v>
      </c>
      <c r="L7" s="237"/>
      <c r="M7" s="169"/>
      <c r="N7" s="224"/>
      <c r="O7" s="238"/>
      <c r="P7" s="239"/>
      <c r="Q7" s="240"/>
      <c r="R7" s="240"/>
    </row>
    <row r="8" spans="1:18" s="31" customFormat="1" ht="99.75" customHeight="1">
      <c r="A8" s="241" t="s">
        <v>222</v>
      </c>
      <c r="B8" s="155" t="s">
        <v>157</v>
      </c>
      <c r="C8" s="156">
        <v>44160</v>
      </c>
      <c r="D8" s="242" t="s">
        <v>223</v>
      </c>
      <c r="E8" s="243">
        <v>7010401022924</v>
      </c>
      <c r="F8" s="232" t="s">
        <v>108</v>
      </c>
      <c r="G8" s="235">
        <v>8486726</v>
      </c>
      <c r="H8" s="244">
        <v>8239000</v>
      </c>
      <c r="I8" s="245">
        <v>0.97</v>
      </c>
      <c r="J8" s="236">
        <v>1</v>
      </c>
      <c r="K8" s="222" t="s">
        <v>218</v>
      </c>
      <c r="L8" s="237"/>
      <c r="M8" s="169"/>
      <c r="N8" s="224"/>
      <c r="O8" s="238"/>
      <c r="P8" s="239"/>
      <c r="Q8" s="240"/>
      <c r="R8" s="240"/>
    </row>
    <row r="9" spans="1:18" s="31" customFormat="1" ht="118.5" customHeight="1">
      <c r="A9" s="241" t="s">
        <v>224</v>
      </c>
      <c r="B9" s="155" t="s">
        <v>141</v>
      </c>
      <c r="C9" s="231">
        <v>44189</v>
      </c>
      <c r="D9" s="242" t="s">
        <v>220</v>
      </c>
      <c r="E9" s="243">
        <v>9010601021385</v>
      </c>
      <c r="F9" s="232" t="s">
        <v>108</v>
      </c>
      <c r="G9" s="246">
        <v>690231465</v>
      </c>
      <c r="H9" s="247">
        <v>683288760</v>
      </c>
      <c r="I9" s="245">
        <v>0.989</v>
      </c>
      <c r="J9" s="236">
        <v>1</v>
      </c>
      <c r="K9" s="222" t="s">
        <v>218</v>
      </c>
      <c r="L9" s="237"/>
      <c r="M9" s="169"/>
      <c r="N9" s="224"/>
      <c r="O9" s="248"/>
      <c r="P9" s="239"/>
      <c r="Q9" s="240"/>
      <c r="R9" s="240"/>
    </row>
    <row r="10" spans="1:18" s="31" customFormat="1" ht="99.75" customHeight="1">
      <c r="A10" s="242"/>
      <c r="B10" s="155"/>
      <c r="C10" s="249"/>
      <c r="D10" s="242"/>
      <c r="E10" s="243"/>
      <c r="F10" s="232"/>
      <c r="G10" s="246"/>
      <c r="H10" s="247"/>
      <c r="I10" s="245"/>
      <c r="J10" s="236"/>
      <c r="K10" s="222"/>
      <c r="L10" s="237"/>
      <c r="M10" s="169"/>
      <c r="N10" s="169"/>
      <c r="O10" s="238"/>
      <c r="P10" s="239"/>
      <c r="Q10" s="240"/>
      <c r="R10" s="240"/>
    </row>
    <row r="11" spans="1:18" s="31" customFormat="1" ht="99.75" customHeight="1">
      <c r="A11" s="242"/>
      <c r="B11" s="155"/>
      <c r="C11" s="249"/>
      <c r="D11" s="242"/>
      <c r="E11" s="243"/>
      <c r="F11" s="232"/>
      <c r="G11" s="246"/>
      <c r="H11" s="247"/>
      <c r="I11" s="245"/>
      <c r="J11" s="236"/>
      <c r="K11" s="222"/>
      <c r="L11" s="237"/>
      <c r="M11" s="169"/>
      <c r="N11" s="169"/>
      <c r="O11" s="238"/>
      <c r="P11" s="239"/>
      <c r="Q11" s="240"/>
      <c r="R11" s="240"/>
    </row>
    <row r="12" spans="1:18" s="31" customFormat="1" ht="99.75" customHeight="1">
      <c r="A12" s="242"/>
      <c r="B12" s="155"/>
      <c r="C12" s="249"/>
      <c r="D12" s="242"/>
      <c r="E12" s="243"/>
      <c r="F12" s="232"/>
      <c r="G12" s="246"/>
      <c r="H12" s="247"/>
      <c r="I12" s="245"/>
      <c r="J12" s="236"/>
      <c r="K12" s="222"/>
      <c r="L12" s="237"/>
      <c r="M12" s="169"/>
      <c r="N12" s="169"/>
      <c r="O12" s="238"/>
      <c r="P12" s="239"/>
      <c r="Q12" s="240"/>
      <c r="R12" s="240"/>
    </row>
    <row r="13" spans="1:18" s="31" customFormat="1" ht="99.75" customHeight="1">
      <c r="A13" s="242"/>
      <c r="B13" s="155"/>
      <c r="C13" s="249"/>
      <c r="D13" s="242"/>
      <c r="E13" s="243"/>
      <c r="F13" s="232"/>
      <c r="G13" s="246"/>
      <c r="H13" s="247"/>
      <c r="I13" s="245"/>
      <c r="J13" s="236"/>
      <c r="K13" s="222"/>
      <c r="L13" s="237"/>
      <c r="M13" s="169"/>
      <c r="N13" s="169"/>
      <c r="O13" s="238"/>
      <c r="P13" s="250"/>
      <c r="Q13" s="240"/>
      <c r="R13" s="240"/>
    </row>
    <row r="14" spans="1:18" s="31" customFormat="1" ht="99.75" customHeight="1">
      <c r="A14" s="242"/>
      <c r="B14" s="155"/>
      <c r="C14" s="156"/>
      <c r="D14" s="242"/>
      <c r="E14" s="251"/>
      <c r="F14" s="232"/>
      <c r="G14" s="246"/>
      <c r="H14" s="247"/>
      <c r="I14" s="245"/>
      <c r="J14" s="236"/>
      <c r="K14" s="222"/>
      <c r="L14" s="237"/>
      <c r="M14" s="169"/>
      <c r="N14" s="169"/>
      <c r="O14" s="238"/>
      <c r="P14" s="250"/>
      <c r="Q14" s="240"/>
      <c r="R14" s="240"/>
    </row>
    <row r="15" spans="1:18" s="31" customFormat="1" ht="99.75" customHeight="1">
      <c r="A15" s="168"/>
      <c r="B15" s="145"/>
      <c r="C15" s="156"/>
      <c r="D15" s="145"/>
      <c r="E15" s="251"/>
      <c r="F15" s="168"/>
      <c r="G15" s="252"/>
      <c r="H15" s="253"/>
      <c r="I15" s="245"/>
      <c r="J15" s="236"/>
      <c r="K15" s="222"/>
      <c r="L15" s="187"/>
      <c r="M15" s="169"/>
      <c r="N15" s="169"/>
      <c r="O15" s="238"/>
      <c r="P15" s="250"/>
      <c r="Q15" s="240"/>
      <c r="R15" s="240"/>
    </row>
    <row r="16" spans="1:18" s="31" customFormat="1" ht="99.75" customHeight="1">
      <c r="A16" s="168"/>
      <c r="B16" s="145"/>
      <c r="C16" s="156"/>
      <c r="D16" s="145"/>
      <c r="E16" s="251"/>
      <c r="F16" s="168"/>
      <c r="G16" s="252"/>
      <c r="H16" s="253"/>
      <c r="I16" s="245"/>
      <c r="J16" s="236"/>
      <c r="K16" s="222"/>
      <c r="L16" s="187"/>
      <c r="M16" s="169"/>
      <c r="N16" s="169"/>
      <c r="O16" s="238"/>
      <c r="P16" s="250"/>
      <c r="Q16" s="240"/>
      <c r="R16" s="240"/>
    </row>
    <row r="17" spans="1:18" s="31" customFormat="1" ht="99.75" customHeight="1">
      <c r="A17" s="168"/>
      <c r="B17" s="145"/>
      <c r="C17" s="156"/>
      <c r="D17" s="145"/>
      <c r="E17" s="251"/>
      <c r="F17" s="168"/>
      <c r="G17" s="252"/>
      <c r="H17" s="253"/>
      <c r="I17" s="245"/>
      <c r="J17" s="236"/>
      <c r="K17" s="222"/>
      <c r="L17" s="187"/>
      <c r="M17" s="169"/>
      <c r="N17" s="169"/>
      <c r="O17" s="238"/>
      <c r="P17" s="250"/>
      <c r="Q17" s="240"/>
      <c r="R17" s="240"/>
    </row>
    <row r="18" spans="1:18" s="31" customFormat="1" ht="99.75" customHeight="1">
      <c r="A18" s="168"/>
      <c r="B18" s="145"/>
      <c r="C18" s="156"/>
      <c r="D18" s="145"/>
      <c r="E18" s="251"/>
      <c r="F18" s="168"/>
      <c r="G18" s="252"/>
      <c r="H18" s="253"/>
      <c r="I18" s="245"/>
      <c r="J18" s="236"/>
      <c r="K18" s="222"/>
      <c r="L18" s="187"/>
      <c r="M18" s="169"/>
      <c r="N18" s="169"/>
      <c r="O18" s="238"/>
      <c r="P18" s="250"/>
      <c r="Q18" s="240"/>
      <c r="R18" s="240"/>
    </row>
    <row r="19" spans="1:18" s="31" customFormat="1" ht="99.75" customHeight="1">
      <c r="A19" s="254"/>
      <c r="B19" s="145"/>
      <c r="C19" s="156"/>
      <c r="D19" s="145"/>
      <c r="E19" s="251"/>
      <c r="F19" s="168"/>
      <c r="G19" s="252"/>
      <c r="H19" s="255"/>
      <c r="I19" s="245"/>
      <c r="J19" s="236"/>
      <c r="K19" s="222"/>
      <c r="L19" s="256"/>
      <c r="M19" s="169"/>
      <c r="N19" s="169"/>
      <c r="O19" s="238"/>
      <c r="P19" s="250"/>
      <c r="Q19" s="240"/>
      <c r="R19" s="240"/>
    </row>
    <row r="20" spans="1:18" s="31" customFormat="1" ht="99.75" customHeight="1">
      <c r="A20" s="168"/>
      <c r="B20" s="145"/>
      <c r="C20" s="156"/>
      <c r="D20" s="145"/>
      <c r="E20" s="251"/>
      <c r="F20" s="168"/>
      <c r="G20" s="257"/>
      <c r="H20" s="253"/>
      <c r="I20" s="245"/>
      <c r="J20" s="236"/>
      <c r="K20" s="222"/>
      <c r="L20" s="187"/>
      <c r="M20" s="169"/>
      <c r="N20" s="169"/>
      <c r="O20" s="238"/>
      <c r="P20" s="250"/>
      <c r="Q20" s="240"/>
      <c r="R20" s="240"/>
    </row>
    <row r="21" spans="1:18" s="31" customFormat="1" ht="99.75" customHeight="1">
      <c r="A21" s="168"/>
      <c r="B21" s="145"/>
      <c r="C21" s="156"/>
      <c r="D21" s="145"/>
      <c r="E21" s="251"/>
      <c r="F21" s="168"/>
      <c r="G21" s="257"/>
      <c r="H21" s="253"/>
      <c r="I21" s="245"/>
      <c r="J21" s="236"/>
      <c r="K21" s="222"/>
      <c r="L21" s="187"/>
      <c r="M21" s="169"/>
      <c r="N21" s="169"/>
      <c r="O21" s="238"/>
      <c r="P21" s="250"/>
      <c r="Q21" s="240"/>
      <c r="R21" s="240"/>
    </row>
    <row r="22" spans="1:18" s="31" customFormat="1" ht="99.75" customHeight="1">
      <c r="A22" s="168"/>
      <c r="B22" s="145"/>
      <c r="C22" s="156"/>
      <c r="D22" s="145"/>
      <c r="E22" s="251"/>
      <c r="F22" s="168"/>
      <c r="G22" s="257"/>
      <c r="H22" s="244"/>
      <c r="I22" s="245"/>
      <c r="J22" s="236"/>
      <c r="K22" s="222"/>
      <c r="L22" s="187"/>
      <c r="M22" s="169"/>
      <c r="N22" s="169"/>
      <c r="O22" s="238"/>
      <c r="P22" s="250"/>
      <c r="Q22" s="240"/>
      <c r="R22" s="240"/>
    </row>
    <row r="23" spans="1:18" s="31" customFormat="1" ht="99.75" customHeight="1">
      <c r="A23" s="168"/>
      <c r="B23" s="145"/>
      <c r="C23" s="156"/>
      <c r="D23" s="145"/>
      <c r="E23" s="251"/>
      <c r="F23" s="168"/>
      <c r="G23" s="257"/>
      <c r="H23" s="244"/>
      <c r="I23" s="245"/>
      <c r="J23" s="236"/>
      <c r="K23" s="222"/>
      <c r="L23" s="187"/>
      <c r="M23" s="169"/>
      <c r="N23" s="169"/>
      <c r="O23" s="238"/>
      <c r="P23" s="250"/>
      <c r="Q23" s="240"/>
      <c r="R23" s="240"/>
    </row>
    <row r="24" spans="1:18" s="31" customFormat="1" ht="99.75" customHeight="1">
      <c r="A24" s="168"/>
      <c r="B24" s="145"/>
      <c r="C24" s="156"/>
      <c r="D24" s="145"/>
      <c r="E24" s="251"/>
      <c r="F24" s="168"/>
      <c r="G24" s="257"/>
      <c r="H24" s="244"/>
      <c r="I24" s="245"/>
      <c r="J24" s="236"/>
      <c r="K24" s="222"/>
      <c r="L24" s="187"/>
      <c r="M24" s="169"/>
      <c r="N24" s="169"/>
      <c r="O24" s="238"/>
      <c r="P24" s="250"/>
      <c r="Q24" s="240"/>
      <c r="R24" s="240"/>
    </row>
    <row r="25" spans="1:18" s="31" customFormat="1" ht="99.75" customHeight="1">
      <c r="A25" s="168"/>
      <c r="B25" s="145"/>
      <c r="C25" s="156"/>
      <c r="D25" s="145"/>
      <c r="E25" s="251"/>
      <c r="F25" s="168"/>
      <c r="G25" s="257"/>
      <c r="H25" s="244"/>
      <c r="I25" s="245"/>
      <c r="J25" s="236"/>
      <c r="K25" s="222"/>
      <c r="L25" s="187"/>
      <c r="M25" s="169"/>
      <c r="N25" s="169"/>
      <c r="O25" s="238"/>
      <c r="P25" s="250"/>
      <c r="Q25" s="240"/>
      <c r="R25" s="240"/>
    </row>
    <row r="26" spans="1:18" s="31" customFormat="1" ht="99.75" customHeight="1">
      <c r="A26" s="168"/>
      <c r="B26" s="145"/>
      <c r="C26" s="156"/>
      <c r="D26" s="145"/>
      <c r="E26" s="251"/>
      <c r="F26" s="168"/>
      <c r="G26" s="257"/>
      <c r="H26" s="244"/>
      <c r="I26" s="245"/>
      <c r="J26" s="236"/>
      <c r="K26" s="222"/>
      <c r="L26" s="187"/>
      <c r="M26" s="169"/>
      <c r="N26" s="169"/>
      <c r="O26" s="169"/>
      <c r="P26" s="250"/>
      <c r="Q26" s="240"/>
      <c r="R26" s="240"/>
    </row>
    <row r="27" spans="1:18" s="31" customFormat="1" ht="99.75" customHeight="1">
      <c r="A27" s="168"/>
      <c r="B27" s="145"/>
      <c r="C27" s="156"/>
      <c r="D27" s="145"/>
      <c r="E27" s="216"/>
      <c r="F27" s="168"/>
      <c r="G27" s="257"/>
      <c r="H27" s="244"/>
      <c r="I27" s="245"/>
      <c r="J27" s="236"/>
      <c r="K27" s="222"/>
      <c r="L27" s="187"/>
      <c r="M27" s="169"/>
      <c r="N27" s="169"/>
      <c r="O27" s="169"/>
      <c r="P27" s="250"/>
      <c r="Q27" s="240"/>
      <c r="R27" s="240"/>
    </row>
    <row r="28" spans="1:18" s="31" customFormat="1" ht="99.75" customHeight="1">
      <c r="A28" s="254"/>
      <c r="B28" s="145"/>
      <c r="C28" s="156"/>
      <c r="D28" s="145"/>
      <c r="E28" s="251"/>
      <c r="F28" s="168"/>
      <c r="G28" s="257"/>
      <c r="H28" s="258"/>
      <c r="I28" s="245"/>
      <c r="J28" s="236"/>
      <c r="K28" s="222"/>
      <c r="L28" s="187"/>
      <c r="M28" s="169"/>
      <c r="N28" s="169"/>
      <c r="O28" s="169"/>
      <c r="P28" s="250"/>
      <c r="Q28" s="240"/>
      <c r="R28" s="240"/>
    </row>
    <row r="29" spans="1:18" s="31" customFormat="1" ht="99.75" customHeight="1">
      <c r="A29" s="168"/>
      <c r="B29" s="145"/>
      <c r="C29" s="156"/>
      <c r="D29" s="145"/>
      <c r="E29" s="251"/>
      <c r="F29" s="145"/>
      <c r="G29" s="257"/>
      <c r="H29" s="244"/>
      <c r="I29" s="245"/>
      <c r="J29" s="236"/>
      <c r="K29" s="222"/>
      <c r="L29" s="168"/>
      <c r="M29" s="169"/>
      <c r="N29" s="169"/>
      <c r="O29" s="169"/>
      <c r="P29" s="250"/>
      <c r="Q29" s="240"/>
      <c r="R29" s="240"/>
    </row>
    <row r="30" spans="1:18" s="31" customFormat="1" ht="99.75" customHeight="1">
      <c r="A30" s="168"/>
      <c r="B30" s="145"/>
      <c r="C30" s="156"/>
      <c r="D30" s="145"/>
      <c r="E30" s="251"/>
      <c r="F30" s="145"/>
      <c r="G30" s="257"/>
      <c r="H30" s="244"/>
      <c r="I30" s="245"/>
      <c r="J30" s="236"/>
      <c r="K30" s="222"/>
      <c r="L30" s="168"/>
      <c r="M30" s="169"/>
      <c r="N30" s="169"/>
      <c r="O30" s="169"/>
      <c r="P30" s="239"/>
      <c r="Q30" s="240"/>
      <c r="R30" s="240"/>
    </row>
    <row r="31" spans="1:18" s="31" customFormat="1" ht="99.75" customHeight="1">
      <c r="A31" s="168"/>
      <c r="B31" s="145"/>
      <c r="C31" s="156"/>
      <c r="D31" s="145"/>
      <c r="E31" s="259"/>
      <c r="F31" s="145"/>
      <c r="G31" s="257"/>
      <c r="H31" s="244"/>
      <c r="I31" s="245"/>
      <c r="J31" s="236"/>
      <c r="K31" s="222"/>
      <c r="L31" s="187"/>
      <c r="M31" s="169"/>
      <c r="N31" s="169"/>
      <c r="O31" s="238"/>
      <c r="P31" s="239"/>
      <c r="Q31" s="240"/>
      <c r="R31" s="240"/>
    </row>
    <row r="32" spans="1:18" s="31" customFormat="1" ht="99.75" customHeight="1">
      <c r="A32" s="168"/>
      <c r="B32" s="145"/>
      <c r="C32" s="156"/>
      <c r="D32" s="145"/>
      <c r="E32" s="260"/>
      <c r="F32" s="145"/>
      <c r="G32" s="257"/>
      <c r="H32" s="244"/>
      <c r="I32" s="245"/>
      <c r="J32" s="236"/>
      <c r="K32" s="222"/>
      <c r="L32" s="187"/>
      <c r="M32" s="169"/>
      <c r="N32" s="169"/>
      <c r="O32" s="238"/>
      <c r="P32" s="239"/>
      <c r="Q32" s="240"/>
      <c r="R32" s="240"/>
    </row>
    <row r="33" spans="1:18" s="31" customFormat="1" ht="99.75" customHeight="1">
      <c r="A33" s="168"/>
      <c r="B33" s="145"/>
      <c r="C33" s="156"/>
      <c r="D33" s="145"/>
      <c r="E33" s="260"/>
      <c r="F33" s="168"/>
      <c r="G33" s="257"/>
      <c r="H33" s="244"/>
      <c r="I33" s="245"/>
      <c r="J33" s="236"/>
      <c r="K33" s="222"/>
      <c r="L33" s="187"/>
      <c r="M33" s="169"/>
      <c r="N33" s="169"/>
      <c r="O33" s="238"/>
      <c r="P33" s="239"/>
      <c r="Q33" s="240"/>
      <c r="R33" s="240"/>
    </row>
    <row r="34" spans="1:18" s="31" customFormat="1" ht="99.75" customHeight="1">
      <c r="A34" s="242"/>
      <c r="B34" s="155"/>
      <c r="C34" s="231"/>
      <c r="D34" s="242"/>
      <c r="E34" s="243"/>
      <c r="F34" s="232"/>
      <c r="G34" s="257"/>
      <c r="H34" s="247"/>
      <c r="I34" s="245"/>
      <c r="J34" s="236"/>
      <c r="K34" s="222"/>
      <c r="L34" s="237"/>
      <c r="M34" s="169"/>
      <c r="N34" s="169"/>
      <c r="O34" s="238"/>
      <c r="P34" s="239"/>
      <c r="Q34" s="240"/>
      <c r="R34" s="240"/>
    </row>
    <row r="35" spans="1:18" s="31" customFormat="1" ht="99.75" customHeight="1">
      <c r="A35" s="242"/>
      <c r="B35" s="155"/>
      <c r="C35" s="231"/>
      <c r="D35" s="242"/>
      <c r="E35" s="243"/>
      <c r="F35" s="232"/>
      <c r="G35" s="257"/>
      <c r="H35" s="247"/>
      <c r="I35" s="245"/>
      <c r="J35" s="236"/>
      <c r="K35" s="222"/>
      <c r="L35" s="237"/>
      <c r="M35" s="169"/>
      <c r="N35" s="169"/>
      <c r="O35" s="238"/>
      <c r="P35" s="239"/>
      <c r="Q35" s="240"/>
      <c r="R35" s="240"/>
    </row>
    <row r="36" spans="1:18" s="31" customFormat="1" ht="99.75" customHeight="1">
      <c r="A36" s="242"/>
      <c r="B36" s="155"/>
      <c r="C36" s="231"/>
      <c r="D36" s="242"/>
      <c r="E36" s="243"/>
      <c r="F36" s="232"/>
      <c r="G36" s="257"/>
      <c r="H36" s="247"/>
      <c r="I36" s="245"/>
      <c r="J36" s="236"/>
      <c r="K36" s="222"/>
      <c r="L36" s="237"/>
      <c r="M36" s="169"/>
      <c r="N36" s="169"/>
      <c r="O36" s="238"/>
      <c r="P36" s="239"/>
      <c r="Q36" s="240"/>
      <c r="R36" s="240"/>
    </row>
    <row r="37" spans="1:18" s="31" customFormat="1" ht="99.75" customHeight="1">
      <c r="A37" s="242"/>
      <c r="B37" s="155"/>
      <c r="C37" s="231"/>
      <c r="D37" s="242"/>
      <c r="E37" s="243"/>
      <c r="F37" s="232"/>
      <c r="G37" s="261"/>
      <c r="H37" s="247"/>
      <c r="I37" s="245"/>
      <c r="J37" s="236"/>
      <c r="K37" s="222"/>
      <c r="L37" s="237"/>
      <c r="M37" s="169"/>
      <c r="N37" s="169"/>
      <c r="O37" s="238"/>
      <c r="P37" s="239"/>
      <c r="Q37" s="240"/>
      <c r="R37" s="240"/>
    </row>
    <row r="38" spans="1:18" s="31" customFormat="1" ht="99.75" customHeight="1">
      <c r="A38" s="242"/>
      <c r="B38" s="155"/>
      <c r="C38" s="231"/>
      <c r="D38" s="242"/>
      <c r="E38" s="243"/>
      <c r="F38" s="232"/>
      <c r="G38" s="262"/>
      <c r="H38" s="247"/>
      <c r="I38" s="245"/>
      <c r="J38" s="236"/>
      <c r="K38" s="222"/>
      <c r="L38" s="237"/>
      <c r="M38" s="169"/>
      <c r="N38" s="263"/>
      <c r="O38" s="238"/>
      <c r="P38" s="239"/>
      <c r="Q38" s="240"/>
      <c r="R38" s="240"/>
    </row>
    <row r="39" spans="1:18" s="31" customFormat="1" ht="99.75" customHeight="1">
      <c r="A39" s="242"/>
      <c r="B39" s="155"/>
      <c r="C39" s="231"/>
      <c r="D39" s="242"/>
      <c r="E39" s="243"/>
      <c r="F39" s="232"/>
      <c r="G39" s="262"/>
      <c r="H39" s="247"/>
      <c r="I39" s="245"/>
      <c r="J39" s="236"/>
      <c r="K39" s="222"/>
      <c r="L39" s="237"/>
      <c r="M39" s="169"/>
      <c r="N39" s="169"/>
      <c r="O39" s="238"/>
      <c r="P39" s="239"/>
      <c r="Q39" s="240"/>
      <c r="R39" s="240"/>
    </row>
    <row r="40" spans="1:18" s="31" customFormat="1" ht="99.75" customHeight="1">
      <c r="A40" s="242"/>
      <c r="B40" s="155"/>
      <c r="C40" s="231"/>
      <c r="D40" s="242"/>
      <c r="E40" s="243"/>
      <c r="F40" s="232"/>
      <c r="G40" s="262"/>
      <c r="H40" s="247"/>
      <c r="I40" s="245"/>
      <c r="J40" s="236"/>
      <c r="K40" s="222"/>
      <c r="L40" s="237"/>
      <c r="M40" s="169"/>
      <c r="N40" s="169"/>
      <c r="O40" s="238"/>
      <c r="P40" s="239"/>
      <c r="Q40" s="240"/>
      <c r="R40" s="240"/>
    </row>
    <row r="41" spans="1:18" s="31" customFormat="1" ht="99.75" customHeight="1">
      <c r="A41" s="242"/>
      <c r="B41" s="155"/>
      <c r="C41" s="231"/>
      <c r="D41" s="242"/>
      <c r="E41" s="243"/>
      <c r="F41" s="232"/>
      <c r="G41" s="262"/>
      <c r="H41" s="247"/>
      <c r="I41" s="245"/>
      <c r="J41" s="236"/>
      <c r="K41" s="222"/>
      <c r="L41" s="237"/>
      <c r="M41" s="169"/>
      <c r="N41" s="169"/>
      <c r="O41" s="238"/>
      <c r="P41" s="239"/>
      <c r="Q41" s="240"/>
      <c r="R41" s="240"/>
    </row>
    <row r="42" spans="1:18" s="31" customFormat="1" ht="99.75" customHeight="1">
      <c r="A42" s="242"/>
      <c r="B42" s="155"/>
      <c r="C42" s="231"/>
      <c r="D42" s="242"/>
      <c r="E42" s="243"/>
      <c r="F42" s="232"/>
      <c r="G42" s="262"/>
      <c r="H42" s="247"/>
      <c r="I42" s="245"/>
      <c r="J42" s="236"/>
      <c r="K42" s="222"/>
      <c r="L42" s="237"/>
      <c r="M42" s="169"/>
      <c r="N42" s="169"/>
      <c r="O42" s="238"/>
      <c r="P42" s="239"/>
      <c r="Q42" s="240"/>
      <c r="R42" s="240"/>
    </row>
    <row r="43" spans="1:18" s="31" customFormat="1" ht="99.75" customHeight="1">
      <c r="A43" s="242"/>
      <c r="B43" s="155"/>
      <c r="C43" s="231"/>
      <c r="D43" s="242"/>
      <c r="E43" s="243"/>
      <c r="F43" s="232"/>
      <c r="G43" s="262"/>
      <c r="H43" s="247"/>
      <c r="I43" s="245"/>
      <c r="J43" s="236"/>
      <c r="K43" s="222"/>
      <c r="L43" s="237"/>
      <c r="M43" s="169"/>
      <c r="N43" s="169"/>
      <c r="O43" s="238"/>
      <c r="P43" s="239"/>
      <c r="Q43" s="240"/>
      <c r="R43" s="240"/>
    </row>
    <row r="44" spans="1:18" s="31" customFormat="1" ht="99.75" customHeight="1">
      <c r="A44" s="242"/>
      <c r="B44" s="155"/>
      <c r="C44" s="231"/>
      <c r="D44" s="242"/>
      <c r="E44" s="243"/>
      <c r="F44" s="232"/>
      <c r="G44" s="262"/>
      <c r="H44" s="247"/>
      <c r="I44" s="245"/>
      <c r="J44" s="236"/>
      <c r="K44" s="222"/>
      <c r="L44" s="237"/>
      <c r="M44" s="169"/>
      <c r="N44" s="169"/>
      <c r="O44" s="238"/>
      <c r="P44" s="239"/>
      <c r="Q44" s="240"/>
      <c r="R44" s="240"/>
    </row>
    <row r="45" spans="1:18" s="31" customFormat="1" ht="99.75" customHeight="1">
      <c r="A45" s="242"/>
      <c r="B45" s="155"/>
      <c r="C45" s="231"/>
      <c r="D45" s="242"/>
      <c r="E45" s="243"/>
      <c r="F45" s="232"/>
      <c r="G45" s="262"/>
      <c r="H45" s="247"/>
      <c r="I45" s="245"/>
      <c r="J45" s="236"/>
      <c r="K45" s="222"/>
      <c r="L45" s="145"/>
      <c r="M45" s="169"/>
      <c r="N45" s="169"/>
      <c r="O45" s="238"/>
      <c r="P45" s="239"/>
      <c r="Q45" s="240"/>
      <c r="R45" s="240"/>
    </row>
    <row r="46" spans="1:18" s="31" customFormat="1" ht="99.75" customHeight="1">
      <c r="A46" s="242"/>
      <c r="B46" s="155"/>
      <c r="C46" s="231"/>
      <c r="D46" s="242"/>
      <c r="E46" s="243"/>
      <c r="F46" s="232"/>
      <c r="G46" s="262"/>
      <c r="H46" s="247"/>
      <c r="I46" s="245"/>
      <c r="J46" s="236"/>
      <c r="K46" s="222"/>
      <c r="L46" s="237"/>
      <c r="M46" s="169"/>
      <c r="N46" s="169"/>
      <c r="O46" s="238"/>
      <c r="P46" s="239"/>
      <c r="Q46" s="240"/>
      <c r="R46" s="240"/>
    </row>
    <row r="47" spans="1:18" s="31" customFormat="1" ht="99.75" customHeight="1">
      <c r="A47" s="242"/>
      <c r="B47" s="155"/>
      <c r="C47" s="231"/>
      <c r="D47" s="242"/>
      <c r="E47" s="243"/>
      <c r="F47" s="232"/>
      <c r="G47" s="262"/>
      <c r="H47" s="247"/>
      <c r="I47" s="245"/>
      <c r="J47" s="236"/>
      <c r="K47" s="222"/>
      <c r="L47" s="237"/>
      <c r="M47" s="169"/>
      <c r="N47" s="169"/>
      <c r="O47" s="238"/>
      <c r="P47" s="239"/>
      <c r="Q47" s="240"/>
      <c r="R47" s="240"/>
    </row>
    <row r="48" spans="1:18" s="31" customFormat="1" ht="99.75" customHeight="1">
      <c r="A48" s="155"/>
      <c r="B48" s="155"/>
      <c r="C48" s="231"/>
      <c r="D48" s="155"/>
      <c r="E48" s="264"/>
      <c r="F48" s="232"/>
      <c r="G48" s="262"/>
      <c r="H48" s="247"/>
      <c r="I48" s="245"/>
      <c r="J48" s="236"/>
      <c r="K48" s="222"/>
      <c r="L48" s="211"/>
      <c r="M48" s="169"/>
      <c r="N48" s="169"/>
      <c r="O48" s="169"/>
      <c r="P48" s="239"/>
      <c r="Q48" s="240"/>
      <c r="R48" s="240"/>
    </row>
    <row r="49" spans="1:18" s="31" customFormat="1" ht="99.75" customHeight="1">
      <c r="A49" s="155"/>
      <c r="B49" s="155"/>
      <c r="C49" s="231"/>
      <c r="D49" s="155"/>
      <c r="E49" s="264"/>
      <c r="F49" s="232"/>
      <c r="G49" s="262"/>
      <c r="H49" s="247"/>
      <c r="I49" s="245"/>
      <c r="J49" s="236"/>
      <c r="K49" s="222"/>
      <c r="L49" s="265"/>
      <c r="M49" s="169"/>
      <c r="N49" s="169"/>
      <c r="O49" s="169"/>
      <c r="P49" s="239"/>
      <c r="Q49" s="240"/>
      <c r="R49" s="240"/>
    </row>
    <row r="50" spans="1:18" s="31" customFormat="1" ht="99.75" customHeight="1">
      <c r="A50" s="155"/>
      <c r="B50" s="155"/>
      <c r="C50" s="231"/>
      <c r="D50" s="155"/>
      <c r="E50" s="264"/>
      <c r="F50" s="232"/>
      <c r="G50" s="262"/>
      <c r="H50" s="247"/>
      <c r="I50" s="245"/>
      <c r="J50" s="236"/>
      <c r="K50" s="222"/>
      <c r="L50" s="265"/>
      <c r="M50" s="169"/>
      <c r="N50" s="169"/>
      <c r="O50" s="238"/>
      <c r="P50" s="239"/>
      <c r="Q50" s="240"/>
      <c r="R50" s="240"/>
    </row>
    <row r="51" spans="1:18" s="31" customFormat="1" ht="99.75" customHeight="1">
      <c r="A51" s="155"/>
      <c r="B51" s="155"/>
      <c r="C51" s="231"/>
      <c r="D51" s="155"/>
      <c r="E51" s="264"/>
      <c r="F51" s="232"/>
      <c r="G51" s="257"/>
      <c r="H51" s="247"/>
      <c r="I51" s="245"/>
      <c r="J51" s="236"/>
      <c r="K51" s="222"/>
      <c r="L51" s="211"/>
      <c r="M51" s="169"/>
      <c r="N51" s="169"/>
      <c r="O51" s="238"/>
      <c r="P51" s="239"/>
      <c r="Q51" s="240"/>
      <c r="R51" s="240"/>
    </row>
    <row r="52" spans="1:18" s="31" customFormat="1" ht="99.75" customHeight="1">
      <c r="A52" s="155"/>
      <c r="B52" s="155"/>
      <c r="C52" s="231"/>
      <c r="D52" s="155"/>
      <c r="E52" s="264"/>
      <c r="F52" s="232"/>
      <c r="G52" s="262"/>
      <c r="H52" s="247"/>
      <c r="I52" s="245"/>
      <c r="J52" s="236"/>
      <c r="K52" s="222"/>
      <c r="L52" s="211"/>
      <c r="M52" s="169"/>
      <c r="N52" s="169"/>
      <c r="O52" s="238"/>
      <c r="P52" s="239"/>
      <c r="Q52" s="240"/>
      <c r="R52" s="240"/>
    </row>
    <row r="53" spans="1:18" s="31" customFormat="1" ht="99.75" customHeight="1">
      <c r="A53" s="145"/>
      <c r="B53" s="145"/>
      <c r="C53" s="156"/>
      <c r="D53" s="145"/>
      <c r="E53" s="251"/>
      <c r="F53" s="168"/>
      <c r="G53" s="257"/>
      <c r="H53" s="244"/>
      <c r="I53" s="245"/>
      <c r="J53" s="236"/>
      <c r="K53" s="14"/>
      <c r="L53" s="187"/>
      <c r="M53" s="169"/>
      <c r="N53" s="169"/>
      <c r="O53" s="238"/>
      <c r="P53" s="239"/>
      <c r="Q53" s="240"/>
      <c r="R53" s="240"/>
    </row>
  </sheetData>
  <sheetProtection/>
  <autoFilter ref="A5:Q53">
    <sortState ref="A6:Q53">
      <sortCondition sortBy="value" ref="C6:C53"/>
    </sortState>
  </autoFilter>
  <mergeCells count="2">
    <mergeCell ref="A2:L2"/>
    <mergeCell ref="F4:L4"/>
  </mergeCells>
  <dataValidations count="2">
    <dataValidation type="date" allowBlank="1" showInputMessage="1" showErrorMessage="1" prompt="平成24年4月1日の形式で入力する。" sqref="C9 C34:C52">
      <formula1>41000</formula1>
      <formula2>41364</formula2>
    </dataValidation>
    <dataValidation allowBlank="1" showInputMessage="1" showErrorMessage="1" promptTitle="入力方法" prompt="半角数字で入力して下さい。" errorTitle="参考" error="半角数字で入力して下さい。" imeMode="halfAlpha" sqref="H6:H7 H34:H52 H9:H14"/>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65"/>
  <sheetViews>
    <sheetView view="pageBreakPreview" zoomScale="80" zoomScaleNormal="90" zoomScaleSheetLayoutView="80" zoomScalePageLayoutView="0" workbookViewId="0" topLeftCell="A1">
      <selection activeCell="E7" sqref="E7"/>
    </sheetView>
  </sheetViews>
  <sheetFormatPr defaultColWidth="9.00390625" defaultRowHeight="13.5"/>
  <cols>
    <col min="1" max="1" width="39.125" style="97" customWidth="1"/>
    <col min="2" max="2" width="19.125" style="12" customWidth="1"/>
    <col min="3" max="3" width="28.125" style="12" customWidth="1"/>
    <col min="4" max="4" width="18.625" style="12" customWidth="1"/>
    <col min="5" max="5" width="16.625" style="12" customWidth="1"/>
    <col min="6" max="6" width="16.625" style="97" customWidth="1"/>
    <col min="7" max="7" width="16.625" style="18" customWidth="1"/>
    <col min="8" max="8" width="7.625" style="97" customWidth="1"/>
    <col min="9" max="9" width="7.625" style="19" customWidth="1"/>
    <col min="10" max="10" width="54.875" style="24" customWidth="1"/>
    <col min="11" max="11" width="13.125" style="97" customWidth="1"/>
    <col min="12" max="12" width="15.25390625" style="12" customWidth="1"/>
    <col min="13" max="13" width="15.00390625" style="97" bestFit="1" customWidth="1"/>
    <col min="14" max="16384" width="9.00390625" style="12" customWidth="1"/>
  </cols>
  <sheetData>
    <row r="1" ht="27" customHeight="1">
      <c r="A1" s="12" t="s">
        <v>14</v>
      </c>
    </row>
    <row r="2" spans="1:10" ht="21" customHeight="1">
      <c r="A2" s="141" t="s">
        <v>15</v>
      </c>
      <c r="B2" s="141"/>
      <c r="C2" s="141"/>
      <c r="D2" s="141"/>
      <c r="E2" s="141"/>
      <c r="F2" s="141"/>
      <c r="G2" s="141"/>
      <c r="H2" s="141"/>
      <c r="I2" s="141"/>
      <c r="J2" s="141"/>
    </row>
    <row r="3" spans="1:13" s="21" customFormat="1" ht="21" customHeight="1">
      <c r="A3" s="266" t="s">
        <v>225</v>
      </c>
      <c r="B3" s="266"/>
      <c r="F3" s="129" t="str">
        <f>'[10]東京別記様式 5（随意契約（物品役務等））'!F4:L4</f>
        <v>（審議対象期間　2020年10月1日～2020年12月31日）</v>
      </c>
      <c r="G3" s="129"/>
      <c r="H3" s="129"/>
      <c r="I3" s="129"/>
      <c r="J3" s="129"/>
      <c r="K3" s="100"/>
      <c r="L3" s="100"/>
      <c r="M3" s="97"/>
    </row>
    <row r="4" spans="1:14" s="13" customFormat="1" ht="69" customHeight="1">
      <c r="A4" s="56" t="s">
        <v>16</v>
      </c>
      <c r="B4" s="56" t="s">
        <v>4</v>
      </c>
      <c r="C4" s="56" t="s">
        <v>17</v>
      </c>
      <c r="D4" s="56" t="s">
        <v>62</v>
      </c>
      <c r="E4" s="56" t="s">
        <v>18</v>
      </c>
      <c r="F4" s="56" t="s">
        <v>7</v>
      </c>
      <c r="G4" s="57" t="s">
        <v>2</v>
      </c>
      <c r="H4" s="56" t="s">
        <v>21</v>
      </c>
      <c r="I4" s="58" t="s">
        <v>22</v>
      </c>
      <c r="J4" s="58" t="s">
        <v>0</v>
      </c>
      <c r="K4" s="178"/>
      <c r="L4" s="178"/>
      <c r="M4" s="178"/>
      <c r="N4" s="267"/>
    </row>
    <row r="5" spans="1:14" s="13" customFormat="1" ht="120" customHeight="1">
      <c r="A5" s="217" t="s">
        <v>156</v>
      </c>
      <c r="B5" s="268">
        <v>44112</v>
      </c>
      <c r="C5" s="217" t="s">
        <v>158</v>
      </c>
      <c r="D5" s="269">
        <v>3010401009875</v>
      </c>
      <c r="E5" s="270" t="s">
        <v>136</v>
      </c>
      <c r="F5" s="271">
        <v>2654300</v>
      </c>
      <c r="G5" s="272">
        <v>2310000</v>
      </c>
      <c r="H5" s="150">
        <v>0.87</v>
      </c>
      <c r="I5" s="148">
        <v>1</v>
      </c>
      <c r="J5" s="64" t="s">
        <v>226</v>
      </c>
      <c r="K5" s="273"/>
      <c r="L5" s="184"/>
      <c r="M5" s="274"/>
      <c r="N5" s="275"/>
    </row>
    <row r="6" spans="1:14" s="13" customFormat="1" ht="179.25" customHeight="1">
      <c r="A6" s="241" t="s">
        <v>227</v>
      </c>
      <c r="B6" s="231">
        <v>44120</v>
      </c>
      <c r="C6" s="242" t="s">
        <v>167</v>
      </c>
      <c r="D6" s="276">
        <v>1020001071491</v>
      </c>
      <c r="E6" s="277" t="s">
        <v>136</v>
      </c>
      <c r="F6" s="278" t="s">
        <v>228</v>
      </c>
      <c r="G6" s="235">
        <v>5720000</v>
      </c>
      <c r="H6" s="296" t="s">
        <v>234</v>
      </c>
      <c r="I6" s="158">
        <v>1</v>
      </c>
      <c r="J6" s="64" t="s">
        <v>229</v>
      </c>
      <c r="K6" s="279"/>
      <c r="L6" s="184"/>
      <c r="M6" s="274"/>
      <c r="N6" s="275"/>
    </row>
    <row r="7" spans="1:14" s="13" customFormat="1" ht="120" customHeight="1">
      <c r="A7" s="241" t="s">
        <v>219</v>
      </c>
      <c r="B7" s="156">
        <v>44131</v>
      </c>
      <c r="C7" s="242" t="s">
        <v>220</v>
      </c>
      <c r="D7" s="276">
        <v>9010601021385</v>
      </c>
      <c r="E7" s="277" t="s">
        <v>111</v>
      </c>
      <c r="F7" s="234" t="s">
        <v>161</v>
      </c>
      <c r="G7" s="235">
        <v>267227400</v>
      </c>
      <c r="H7" s="297" t="s">
        <v>234</v>
      </c>
      <c r="I7" s="158">
        <v>1</v>
      </c>
      <c r="J7" s="64" t="s">
        <v>230</v>
      </c>
      <c r="K7" s="279"/>
      <c r="L7" s="184"/>
      <c r="M7" s="274"/>
      <c r="N7" s="275"/>
    </row>
    <row r="8" spans="1:14" s="13" customFormat="1" ht="165" customHeight="1">
      <c r="A8" s="241" t="s">
        <v>222</v>
      </c>
      <c r="B8" s="231">
        <v>44160</v>
      </c>
      <c r="C8" s="242" t="s">
        <v>223</v>
      </c>
      <c r="D8" s="276">
        <v>7010401022924</v>
      </c>
      <c r="E8" s="277" t="s">
        <v>111</v>
      </c>
      <c r="F8" s="235">
        <v>8486726</v>
      </c>
      <c r="G8" s="244">
        <v>8239000</v>
      </c>
      <c r="H8" s="245">
        <v>0.97</v>
      </c>
      <c r="I8" s="158">
        <v>1</v>
      </c>
      <c r="J8" s="64" t="s">
        <v>226</v>
      </c>
      <c r="K8" s="279"/>
      <c r="L8" s="184"/>
      <c r="M8" s="274"/>
      <c r="N8" s="275"/>
    </row>
    <row r="9" spans="1:14" s="13" customFormat="1" ht="120" customHeight="1">
      <c r="A9" s="217" t="s">
        <v>186</v>
      </c>
      <c r="B9" s="268">
        <v>44166</v>
      </c>
      <c r="C9" s="217" t="s">
        <v>188</v>
      </c>
      <c r="D9" s="269">
        <v>7010401022916</v>
      </c>
      <c r="E9" s="270" t="s">
        <v>136</v>
      </c>
      <c r="F9" s="272" t="s">
        <v>228</v>
      </c>
      <c r="G9" s="272">
        <v>14300000</v>
      </c>
      <c r="H9" s="298" t="s">
        <v>234</v>
      </c>
      <c r="I9" s="148">
        <v>1</v>
      </c>
      <c r="J9" s="64" t="s">
        <v>231</v>
      </c>
      <c r="K9" s="273"/>
      <c r="L9" s="184"/>
      <c r="M9" s="274"/>
      <c r="N9" s="275"/>
    </row>
    <row r="10" spans="1:14" s="13" customFormat="1" ht="120" customHeight="1">
      <c r="A10" s="241" t="s">
        <v>207</v>
      </c>
      <c r="B10" s="231">
        <v>44188</v>
      </c>
      <c r="C10" s="242" t="s">
        <v>208</v>
      </c>
      <c r="D10" s="276">
        <v>2010901004526</v>
      </c>
      <c r="E10" s="277" t="s">
        <v>136</v>
      </c>
      <c r="F10" s="278" t="s">
        <v>228</v>
      </c>
      <c r="G10" s="235">
        <v>8734000</v>
      </c>
      <c r="H10" s="284" t="s">
        <v>234</v>
      </c>
      <c r="I10" s="158">
        <v>1</v>
      </c>
      <c r="J10" s="64" t="s">
        <v>232</v>
      </c>
      <c r="K10" s="279"/>
      <c r="L10" s="184"/>
      <c r="M10" s="280"/>
      <c r="N10" s="275"/>
    </row>
    <row r="11" spans="1:14" s="13" customFormat="1" ht="120" customHeight="1">
      <c r="A11" s="155" t="s">
        <v>224</v>
      </c>
      <c r="B11" s="156">
        <v>44189</v>
      </c>
      <c r="C11" s="155" t="s">
        <v>220</v>
      </c>
      <c r="D11" s="281">
        <v>9010601021385</v>
      </c>
      <c r="E11" s="277" t="s">
        <v>111</v>
      </c>
      <c r="F11" s="246">
        <v>690231465</v>
      </c>
      <c r="G11" s="247">
        <v>683288760</v>
      </c>
      <c r="H11" s="245">
        <v>0.989</v>
      </c>
      <c r="I11" s="158">
        <v>1</v>
      </c>
      <c r="J11" s="64" t="s">
        <v>233</v>
      </c>
      <c r="K11" s="279"/>
      <c r="L11" s="282"/>
      <c r="M11" s="283"/>
      <c r="N11" s="275"/>
    </row>
    <row r="12" spans="1:14" s="13" customFormat="1" ht="165" customHeight="1">
      <c r="A12" s="241"/>
      <c r="B12" s="231"/>
      <c r="C12" s="242"/>
      <c r="D12" s="276"/>
      <c r="E12" s="277"/>
      <c r="F12" s="246"/>
      <c r="G12" s="247"/>
      <c r="H12" s="284"/>
      <c r="I12" s="158"/>
      <c r="J12" s="64"/>
      <c r="K12" s="279"/>
      <c r="L12" s="184"/>
      <c r="M12" s="280"/>
      <c r="N12" s="275"/>
    </row>
    <row r="13" spans="1:14" s="286" customFormat="1" ht="120" customHeight="1">
      <c r="A13" s="155"/>
      <c r="B13" s="156"/>
      <c r="C13" s="155"/>
      <c r="D13" s="281"/>
      <c r="E13" s="277"/>
      <c r="F13" s="246"/>
      <c r="G13" s="247"/>
      <c r="H13" s="284"/>
      <c r="I13" s="158"/>
      <c r="J13" s="64"/>
      <c r="K13" s="279"/>
      <c r="L13" s="282"/>
      <c r="M13" s="274"/>
      <c r="N13" s="285"/>
    </row>
    <row r="14" spans="1:14" s="13" customFormat="1" ht="120" customHeight="1">
      <c r="A14" s="217"/>
      <c r="B14" s="268"/>
      <c r="C14" s="217"/>
      <c r="D14" s="269"/>
      <c r="E14" s="270"/>
      <c r="F14" s="272"/>
      <c r="G14" s="272"/>
      <c r="H14" s="287"/>
      <c r="I14" s="148"/>
      <c r="J14" s="64"/>
      <c r="K14" s="273"/>
      <c r="L14" s="288"/>
      <c r="M14" s="184"/>
      <c r="N14" s="275"/>
    </row>
    <row r="15" spans="1:14" s="13" customFormat="1" ht="120" customHeight="1">
      <c r="A15" s="241"/>
      <c r="B15" s="231"/>
      <c r="C15" s="242"/>
      <c r="D15" s="276"/>
      <c r="E15" s="277"/>
      <c r="F15" s="278"/>
      <c r="G15" s="235"/>
      <c r="H15" s="284"/>
      <c r="I15" s="158"/>
      <c r="J15" s="64"/>
      <c r="K15" s="279"/>
      <c r="L15" s="289"/>
      <c r="M15" s="200"/>
      <c r="N15" s="275"/>
    </row>
    <row r="16" spans="1:14" s="13" customFormat="1" ht="120" customHeight="1">
      <c r="A16" s="241"/>
      <c r="B16" s="156"/>
      <c r="C16" s="242"/>
      <c r="D16" s="276"/>
      <c r="E16" s="277"/>
      <c r="F16" s="235"/>
      <c r="G16" s="290"/>
      <c r="H16" s="284"/>
      <c r="I16" s="158"/>
      <c r="J16" s="64"/>
      <c r="K16" s="279"/>
      <c r="L16" s="288"/>
      <c r="M16" s="184"/>
      <c r="N16" s="275"/>
    </row>
    <row r="17" spans="1:14" s="13" customFormat="1" ht="165" customHeight="1">
      <c r="A17" s="241"/>
      <c r="B17" s="231"/>
      <c r="C17" s="242"/>
      <c r="D17" s="276"/>
      <c r="E17" s="277"/>
      <c r="F17" s="246"/>
      <c r="G17" s="247"/>
      <c r="H17" s="284"/>
      <c r="I17" s="158"/>
      <c r="J17" s="64"/>
      <c r="K17" s="279"/>
      <c r="L17" s="288"/>
      <c r="M17" s="184"/>
      <c r="N17" s="275"/>
    </row>
    <row r="18" spans="1:14" s="286" customFormat="1" ht="120" customHeight="1">
      <c r="A18" s="155"/>
      <c r="B18" s="156"/>
      <c r="C18" s="155"/>
      <c r="D18" s="281"/>
      <c r="E18" s="277"/>
      <c r="F18" s="246"/>
      <c r="G18" s="247"/>
      <c r="H18" s="284"/>
      <c r="I18" s="158"/>
      <c r="J18" s="64"/>
      <c r="K18" s="279"/>
      <c r="L18" s="291"/>
      <c r="M18" s="184"/>
      <c r="N18" s="285"/>
    </row>
    <row r="19" spans="1:14" s="286" customFormat="1" ht="120" customHeight="1">
      <c r="A19" s="155"/>
      <c r="B19" s="156"/>
      <c r="C19" s="155"/>
      <c r="D19" s="281"/>
      <c r="E19" s="277"/>
      <c r="F19" s="246"/>
      <c r="G19" s="247"/>
      <c r="H19" s="284"/>
      <c r="I19" s="158"/>
      <c r="J19" s="64"/>
      <c r="K19" s="279"/>
      <c r="L19" s="291"/>
      <c r="M19" s="184"/>
      <c r="N19" s="285"/>
    </row>
    <row r="20" spans="1:14" s="286" customFormat="1" ht="120" customHeight="1">
      <c r="A20" s="155"/>
      <c r="B20" s="156"/>
      <c r="C20" s="155"/>
      <c r="D20" s="281"/>
      <c r="E20" s="277"/>
      <c r="F20" s="246"/>
      <c r="G20" s="247"/>
      <c r="H20" s="284"/>
      <c r="I20" s="158"/>
      <c r="J20" s="64"/>
      <c r="K20" s="279"/>
      <c r="L20" s="291"/>
      <c r="M20" s="184"/>
      <c r="N20" s="285"/>
    </row>
    <row r="21" spans="1:14" s="13" customFormat="1" ht="120" customHeight="1">
      <c r="A21" s="217"/>
      <c r="B21" s="268"/>
      <c r="C21" s="217"/>
      <c r="D21" s="269"/>
      <c r="E21" s="270"/>
      <c r="F21" s="272"/>
      <c r="G21" s="272"/>
      <c r="H21" s="287"/>
      <c r="I21" s="148"/>
      <c r="J21" s="64"/>
      <c r="K21" s="273"/>
      <c r="L21" s="288"/>
      <c r="M21" s="184"/>
      <c r="N21" s="275"/>
    </row>
    <row r="22" ht="12.75">
      <c r="I22" s="23"/>
    </row>
    <row r="23" ht="12.75">
      <c r="I23" s="23"/>
    </row>
    <row r="24" ht="12.75">
      <c r="I24" s="23"/>
    </row>
    <row r="25" ht="12.75">
      <c r="I25" s="23"/>
    </row>
    <row r="26" ht="12.75">
      <c r="I26" s="23"/>
    </row>
    <row r="27" ht="12.75">
      <c r="I27" s="23"/>
    </row>
    <row r="28" ht="12.75">
      <c r="I28" s="23"/>
    </row>
    <row r="29" ht="12.75">
      <c r="I29" s="23"/>
    </row>
    <row r="30" ht="12.75">
      <c r="I30" s="23"/>
    </row>
    <row r="31" ht="12.75">
      <c r="I31" s="23"/>
    </row>
    <row r="32" ht="12.75">
      <c r="I32" s="23"/>
    </row>
    <row r="33" ht="12.75">
      <c r="I33" s="23"/>
    </row>
    <row r="34" ht="12.75">
      <c r="I34" s="23"/>
    </row>
    <row r="35" ht="12.75">
      <c r="I35" s="23"/>
    </row>
    <row r="36" ht="12.75">
      <c r="I36" s="23"/>
    </row>
    <row r="37" ht="12.75">
      <c r="I37" s="23"/>
    </row>
    <row r="38" ht="12.75">
      <c r="I38" s="23"/>
    </row>
    <row r="39" ht="12.75">
      <c r="I39" s="23"/>
    </row>
    <row r="40" ht="12.75">
      <c r="I40" s="23"/>
    </row>
    <row r="41" ht="12.75">
      <c r="I41" s="23"/>
    </row>
    <row r="42" ht="12.75">
      <c r="I42" s="23"/>
    </row>
    <row r="43" ht="12.75">
      <c r="I43" s="23"/>
    </row>
    <row r="44" ht="12.75">
      <c r="I44" s="23"/>
    </row>
    <row r="45" ht="12.75">
      <c r="I45" s="23"/>
    </row>
    <row r="46" ht="12.75">
      <c r="I46" s="23"/>
    </row>
    <row r="47" ht="12.75">
      <c r="I47" s="23"/>
    </row>
    <row r="48" ht="12.75">
      <c r="I48" s="23"/>
    </row>
    <row r="49" ht="12.75">
      <c r="I49" s="23"/>
    </row>
    <row r="50" ht="12.75">
      <c r="I50" s="23"/>
    </row>
    <row r="51" ht="12.75">
      <c r="I51" s="23"/>
    </row>
    <row r="52" ht="12.75">
      <c r="I52" s="23"/>
    </row>
    <row r="53" ht="12.75">
      <c r="I53" s="23"/>
    </row>
    <row r="54" ht="12.75">
      <c r="I54" s="23"/>
    </row>
    <row r="55" ht="12.75">
      <c r="I55" s="23"/>
    </row>
    <row r="56" ht="12.75">
      <c r="I56" s="23"/>
    </row>
    <row r="57" ht="12.75">
      <c r="I57" s="23"/>
    </row>
    <row r="58" ht="12.75">
      <c r="I58" s="23"/>
    </row>
    <row r="59" ht="12.75">
      <c r="I59" s="23"/>
    </row>
    <row r="60" ht="12.75">
      <c r="I60" s="23"/>
    </row>
    <row r="61" ht="12.75">
      <c r="I61" s="23"/>
    </row>
    <row r="62" ht="12.75">
      <c r="I62" s="23"/>
    </row>
    <row r="63" ht="12.75">
      <c r="I63" s="23"/>
    </row>
    <row r="64" ht="12.75">
      <c r="I64" s="23"/>
    </row>
    <row r="65" ht="12.75">
      <c r="I65" s="23"/>
    </row>
  </sheetData>
  <sheetProtection/>
  <autoFilter ref="A1:M20"/>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16:G21 G7 G11:G14 G9"/>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C13" sqref="C13"/>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121" t="s">
        <v>32</v>
      </c>
      <c r="B1" s="121"/>
    </row>
    <row r="2" spans="1:9" ht="24" customHeight="1">
      <c r="A2" s="122" t="s">
        <v>47</v>
      </c>
      <c r="B2" s="122"/>
      <c r="C2" s="122"/>
      <c r="D2" s="122"/>
      <c r="E2" s="122"/>
      <c r="F2" s="122"/>
      <c r="G2" s="122"/>
      <c r="H2" s="122"/>
      <c r="I2" s="122"/>
    </row>
    <row r="3" spans="1:9" ht="24" customHeight="1" thickBot="1">
      <c r="A3" s="123" t="s">
        <v>51</v>
      </c>
      <c r="B3" s="123"/>
      <c r="F3" s="124" t="str">
        <f>'東京・横浜総括表（様式１）'!F3:I3</f>
        <v>（審議対象期間　2020年10月1日～2020年12月31日）</v>
      </c>
      <c r="G3" s="124"/>
      <c r="H3" s="124"/>
      <c r="I3" s="124"/>
    </row>
    <row r="4" spans="1:9" ht="28.5" customHeight="1" thickBot="1">
      <c r="A4" s="125" t="s">
        <v>48</v>
      </c>
      <c r="B4" s="126"/>
      <c r="C4" s="125" t="s">
        <v>49</v>
      </c>
      <c r="D4" s="127"/>
      <c r="E4" s="126"/>
      <c r="F4" s="125" t="s">
        <v>34</v>
      </c>
      <c r="G4" s="127"/>
      <c r="H4" s="126"/>
      <c r="I4" s="26" t="s">
        <v>35</v>
      </c>
    </row>
    <row r="5" spans="1:9" ht="24" customHeight="1">
      <c r="A5" s="117" t="s">
        <v>36</v>
      </c>
      <c r="B5" s="118"/>
      <c r="C5" s="29">
        <v>19</v>
      </c>
      <c r="D5" s="2"/>
      <c r="E5" s="3" t="s">
        <v>50</v>
      </c>
      <c r="F5" s="29">
        <v>12</v>
      </c>
      <c r="G5" s="2"/>
      <c r="H5" s="3" t="s">
        <v>50</v>
      </c>
      <c r="I5" s="115"/>
    </row>
    <row r="6" spans="1:9" ht="24" customHeight="1">
      <c r="A6" s="119" t="s">
        <v>37</v>
      </c>
      <c r="B6" s="120"/>
      <c r="C6" s="4"/>
      <c r="D6" s="2"/>
      <c r="E6" s="3"/>
      <c r="F6" s="4"/>
      <c r="G6" s="2"/>
      <c r="H6" s="3"/>
      <c r="I6" s="104"/>
    </row>
    <row r="7" spans="1:9" ht="24" customHeight="1">
      <c r="A7" s="119" t="s">
        <v>38</v>
      </c>
      <c r="B7" s="120"/>
      <c r="C7" s="29">
        <v>0</v>
      </c>
      <c r="D7" s="2"/>
      <c r="E7" s="3" t="s">
        <v>50</v>
      </c>
      <c r="F7" s="29">
        <v>0</v>
      </c>
      <c r="G7" s="2"/>
      <c r="H7" s="3" t="s">
        <v>50</v>
      </c>
      <c r="I7" s="104"/>
    </row>
    <row r="8" spans="1:9" ht="24" customHeight="1">
      <c r="A8" s="119" t="s">
        <v>39</v>
      </c>
      <c r="B8" s="120"/>
      <c r="C8" s="29">
        <v>0</v>
      </c>
      <c r="D8" s="2"/>
      <c r="E8" s="3" t="s">
        <v>50</v>
      </c>
      <c r="F8" s="29">
        <v>0</v>
      </c>
      <c r="G8" s="2"/>
      <c r="H8" s="3" t="s">
        <v>50</v>
      </c>
      <c r="I8" s="104"/>
    </row>
    <row r="9" spans="1:9" ht="24" customHeight="1">
      <c r="A9" s="119" t="s">
        <v>40</v>
      </c>
      <c r="B9" s="120"/>
      <c r="C9" s="29">
        <v>13</v>
      </c>
      <c r="D9" s="2"/>
      <c r="E9" s="3" t="s">
        <v>50</v>
      </c>
      <c r="F9" s="29">
        <v>6</v>
      </c>
      <c r="G9" s="2"/>
      <c r="H9" s="3" t="s">
        <v>50</v>
      </c>
      <c r="I9" s="104"/>
    </row>
    <row r="10" spans="1:9" ht="24" customHeight="1">
      <c r="A10" s="119" t="s">
        <v>41</v>
      </c>
      <c r="B10" s="120"/>
      <c r="C10" s="29">
        <v>6</v>
      </c>
      <c r="D10" s="2"/>
      <c r="E10" s="3" t="s">
        <v>50</v>
      </c>
      <c r="F10" s="29">
        <v>6</v>
      </c>
      <c r="G10" s="2"/>
      <c r="H10" s="3" t="s">
        <v>50</v>
      </c>
      <c r="I10" s="104"/>
    </row>
    <row r="11" spans="1:9" ht="24" customHeight="1" thickBot="1">
      <c r="A11" s="119"/>
      <c r="B11" s="120"/>
      <c r="C11" s="5"/>
      <c r="D11" s="6"/>
      <c r="E11" s="7"/>
      <c r="F11" s="5"/>
      <c r="G11" s="6"/>
      <c r="H11" s="7"/>
      <c r="I11" s="105"/>
    </row>
    <row r="12" spans="1:9" ht="24" customHeight="1">
      <c r="A12" s="104"/>
      <c r="B12" s="27" t="s">
        <v>42</v>
      </c>
      <c r="C12" s="29">
        <v>12</v>
      </c>
      <c r="D12" s="2"/>
      <c r="E12" s="3" t="s">
        <v>50</v>
      </c>
      <c r="F12" s="106"/>
      <c r="G12" s="107"/>
      <c r="H12" s="108"/>
      <c r="I12" s="115"/>
    </row>
    <row r="13" spans="1:9" ht="24" customHeight="1">
      <c r="A13" s="104"/>
      <c r="B13" s="25" t="s">
        <v>37</v>
      </c>
      <c r="C13" s="4"/>
      <c r="D13" s="2"/>
      <c r="E13" s="3"/>
      <c r="F13" s="109"/>
      <c r="G13" s="110"/>
      <c r="H13" s="111"/>
      <c r="I13" s="104"/>
    </row>
    <row r="14" spans="1:9" ht="24" customHeight="1">
      <c r="A14" s="104"/>
      <c r="B14" s="25" t="s">
        <v>43</v>
      </c>
      <c r="C14" s="29">
        <v>6</v>
      </c>
      <c r="D14" s="2"/>
      <c r="E14" s="3" t="s">
        <v>50</v>
      </c>
      <c r="F14" s="109"/>
      <c r="G14" s="110"/>
      <c r="H14" s="111"/>
      <c r="I14" s="104"/>
    </row>
    <row r="15" spans="1:9" ht="24" customHeight="1">
      <c r="A15" s="104"/>
      <c r="B15" s="25" t="s">
        <v>44</v>
      </c>
      <c r="C15" s="29">
        <v>0</v>
      </c>
      <c r="D15" s="2"/>
      <c r="E15" s="3" t="s">
        <v>50</v>
      </c>
      <c r="F15" s="109"/>
      <c r="G15" s="110"/>
      <c r="H15" s="111"/>
      <c r="I15" s="104"/>
    </row>
    <row r="16" spans="1:9" ht="24" customHeight="1">
      <c r="A16" s="104"/>
      <c r="B16" s="25" t="s">
        <v>45</v>
      </c>
      <c r="C16" s="29">
        <v>6</v>
      </c>
      <c r="D16" s="2"/>
      <c r="E16" s="3" t="s">
        <v>50</v>
      </c>
      <c r="F16" s="109"/>
      <c r="G16" s="110"/>
      <c r="H16" s="111"/>
      <c r="I16" s="104"/>
    </row>
    <row r="17" spans="1:9" ht="24" customHeight="1">
      <c r="A17" s="104"/>
      <c r="B17" s="25" t="s">
        <v>46</v>
      </c>
      <c r="C17" s="29">
        <v>0</v>
      </c>
      <c r="D17" s="2"/>
      <c r="E17" s="3" t="s">
        <v>50</v>
      </c>
      <c r="F17" s="109"/>
      <c r="G17" s="110"/>
      <c r="H17" s="111"/>
      <c r="I17" s="104"/>
    </row>
    <row r="18" spans="1:9" ht="24" customHeight="1">
      <c r="A18" s="104"/>
      <c r="B18" s="8"/>
      <c r="C18" s="9"/>
      <c r="D18" s="2"/>
      <c r="E18" s="3"/>
      <c r="F18" s="109"/>
      <c r="G18" s="110"/>
      <c r="H18" s="111"/>
      <c r="I18" s="104"/>
    </row>
    <row r="19" spans="1:9" ht="24" customHeight="1">
      <c r="A19" s="104"/>
      <c r="B19" s="8"/>
      <c r="C19" s="9"/>
      <c r="D19" s="2"/>
      <c r="E19" s="3"/>
      <c r="F19" s="109"/>
      <c r="G19" s="110"/>
      <c r="H19" s="111"/>
      <c r="I19" s="104"/>
    </row>
    <row r="20" spans="1:9" ht="24" customHeight="1">
      <c r="A20" s="104"/>
      <c r="B20" s="8"/>
      <c r="C20" s="9"/>
      <c r="D20" s="2"/>
      <c r="E20" s="3"/>
      <c r="F20" s="109"/>
      <c r="G20" s="110"/>
      <c r="H20" s="111"/>
      <c r="I20" s="104"/>
    </row>
    <row r="21" spans="1:9" ht="24" customHeight="1" thickBot="1">
      <c r="A21" s="105"/>
      <c r="B21" s="10"/>
      <c r="C21" s="5"/>
      <c r="D21" s="6"/>
      <c r="E21" s="7"/>
      <c r="F21" s="112"/>
      <c r="G21" s="113"/>
      <c r="H21" s="114"/>
      <c r="I21" s="105"/>
    </row>
    <row r="22" spans="1:9" ht="24" customHeight="1">
      <c r="A22" s="116" t="s">
        <v>55</v>
      </c>
      <c r="B22" s="116"/>
      <c r="C22" s="116"/>
      <c r="D22" s="116"/>
      <c r="E22" s="116"/>
      <c r="F22" s="116"/>
      <c r="G22" s="116"/>
      <c r="H22" s="116"/>
      <c r="I22" s="116"/>
    </row>
    <row r="23" ht="12.75">
      <c r="A23" s="30"/>
    </row>
    <row r="24" ht="12.7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F4" sqref="F4:K4"/>
    </sheetView>
  </sheetViews>
  <sheetFormatPr defaultColWidth="9.00390625" defaultRowHeight="13.5"/>
  <cols>
    <col min="1" max="1" width="23.875" style="12" customWidth="1"/>
    <col min="2" max="2" width="23.75390625" style="37" customWidth="1"/>
    <col min="3" max="3" width="17.375" style="12" customWidth="1"/>
    <col min="4" max="4" width="23.125" style="12" customWidth="1"/>
    <col min="5" max="5" width="18.625" style="12" customWidth="1"/>
    <col min="6" max="6" width="17.375" style="12" customWidth="1"/>
    <col min="7" max="7" width="14.625" style="37" customWidth="1"/>
    <col min="8" max="8" width="14.625" style="12" customWidth="1"/>
    <col min="9" max="10" width="6.50390625" style="12" bestFit="1" customWidth="1"/>
    <col min="11" max="11" width="9.75390625" style="12" customWidth="1"/>
    <col min="12" max="16384" width="9.00390625" style="12" customWidth="1"/>
  </cols>
  <sheetData>
    <row r="1" ht="12.75">
      <c r="A1" s="11" t="s">
        <v>23</v>
      </c>
    </row>
    <row r="2" spans="1:11" ht="12.75">
      <c r="A2" s="122" t="s">
        <v>24</v>
      </c>
      <c r="B2" s="122"/>
      <c r="C2" s="122"/>
      <c r="D2" s="122"/>
      <c r="E2" s="122"/>
      <c r="F2" s="122"/>
      <c r="G2" s="122"/>
      <c r="H2" s="122"/>
      <c r="I2" s="122"/>
      <c r="J2" s="122"/>
      <c r="K2" s="122"/>
    </row>
    <row r="4" spans="1:11" ht="21" customHeight="1">
      <c r="A4" s="11" t="s">
        <v>61</v>
      </c>
      <c r="F4" s="129" t="str">
        <f>'横浜総括表（様式１）'!F3:I3</f>
        <v>（審議対象期間　2020年10月1日～2020年12月31日）</v>
      </c>
      <c r="G4" s="129"/>
      <c r="H4" s="129"/>
      <c r="I4" s="129"/>
      <c r="J4" s="129"/>
      <c r="K4" s="129"/>
    </row>
    <row r="5" spans="1:12" s="13" customFormat="1" ht="47.25" customHeight="1">
      <c r="A5" s="56" t="s">
        <v>25</v>
      </c>
      <c r="B5" s="56" t="s">
        <v>1</v>
      </c>
      <c r="C5" s="56" t="s">
        <v>4</v>
      </c>
      <c r="D5" s="56" t="s">
        <v>6</v>
      </c>
      <c r="E5" s="56" t="s">
        <v>62</v>
      </c>
      <c r="F5" s="56" t="s">
        <v>9</v>
      </c>
      <c r="G5" s="56" t="s">
        <v>7</v>
      </c>
      <c r="H5" s="56" t="s">
        <v>2</v>
      </c>
      <c r="I5" s="56" t="s">
        <v>8</v>
      </c>
      <c r="J5" s="56" t="s">
        <v>56</v>
      </c>
      <c r="K5" s="56" t="s">
        <v>3</v>
      </c>
      <c r="L5" s="13" t="s">
        <v>52</v>
      </c>
    </row>
    <row r="6" spans="1:11" s="13" customFormat="1" ht="90" customHeight="1">
      <c r="A6" s="69"/>
      <c r="B6" s="66"/>
      <c r="C6" s="65"/>
      <c r="D6" s="66"/>
      <c r="E6" s="67"/>
      <c r="F6" s="71"/>
      <c r="G6" s="70"/>
      <c r="H6" s="70"/>
      <c r="I6" s="72"/>
      <c r="J6" s="68"/>
      <c r="K6" s="64"/>
    </row>
    <row r="7" spans="1:11" s="31" customFormat="1" ht="61.5" customHeight="1" hidden="1">
      <c r="A7" s="15"/>
      <c r="B7" s="14"/>
      <c r="C7" s="1"/>
      <c r="D7" s="15"/>
      <c r="E7" s="15"/>
      <c r="F7" s="15"/>
      <c r="G7" s="14"/>
      <c r="H7" s="1"/>
      <c r="I7" s="1"/>
      <c r="J7" s="32"/>
      <c r="K7" s="15"/>
    </row>
    <row r="8" spans="1:11" s="31" customFormat="1" ht="61.5" customHeight="1" hidden="1">
      <c r="A8" s="15"/>
      <c r="B8" s="14"/>
      <c r="C8" s="1"/>
      <c r="D8" s="15"/>
      <c r="E8" s="15"/>
      <c r="F8" s="15"/>
      <c r="G8" s="14"/>
      <c r="H8" s="1"/>
      <c r="I8" s="1"/>
      <c r="J8" s="32"/>
      <c r="K8" s="15"/>
    </row>
    <row r="9" spans="1:11" s="31" customFormat="1" ht="61.5" customHeight="1" hidden="1">
      <c r="A9" s="15"/>
      <c r="B9" s="14"/>
      <c r="C9" s="1"/>
      <c r="D9" s="15"/>
      <c r="E9" s="15"/>
      <c r="F9" s="15"/>
      <c r="G9" s="14"/>
      <c r="H9" s="1"/>
      <c r="I9" s="1"/>
      <c r="J9" s="32"/>
      <c r="K9" s="15"/>
    </row>
    <row r="10" spans="1:11" s="31" customFormat="1" ht="61.5" customHeight="1" hidden="1">
      <c r="A10" s="15"/>
      <c r="B10" s="14"/>
      <c r="C10" s="1"/>
      <c r="D10" s="15"/>
      <c r="E10" s="15"/>
      <c r="F10" s="15"/>
      <c r="G10" s="14"/>
      <c r="H10" s="1"/>
      <c r="I10" s="1"/>
      <c r="J10" s="32"/>
      <c r="K10" s="15"/>
    </row>
    <row r="11" ht="9.75" customHeight="1"/>
    <row r="12" spans="1:11" ht="12.75">
      <c r="A12" s="128" t="s">
        <v>12</v>
      </c>
      <c r="B12" s="128"/>
      <c r="C12" s="128"/>
      <c r="D12" s="128"/>
      <c r="E12" s="128"/>
      <c r="F12" s="128"/>
      <c r="G12" s="128"/>
      <c r="H12" s="128"/>
      <c r="I12" s="128"/>
      <c r="J12" s="128"/>
      <c r="K12" s="128"/>
    </row>
    <row r="13" spans="1:11" ht="12.75">
      <c r="A13" s="16" t="s">
        <v>11</v>
      </c>
      <c r="B13" s="17"/>
      <c r="C13" s="16"/>
      <c r="D13" s="16"/>
      <c r="E13" s="16"/>
      <c r="F13" s="16"/>
      <c r="G13" s="17"/>
      <c r="H13" s="16"/>
      <c r="I13" s="16"/>
      <c r="J13" s="16"/>
      <c r="K13" s="16"/>
    </row>
  </sheetData>
  <sheetProtection/>
  <mergeCells count="3">
    <mergeCell ref="A2:K2"/>
    <mergeCell ref="A12:K12"/>
    <mergeCell ref="F4:K4"/>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2021-02-22T07:28:52Z</cp:lastPrinted>
  <dcterms:created xsi:type="dcterms:W3CDTF">2005-02-04T02:27:22Z</dcterms:created>
  <dcterms:modified xsi:type="dcterms:W3CDTF">2021-06-16T03:06:24Z</dcterms:modified>
  <cp:category/>
  <cp:version/>
  <cp:contentType/>
  <cp:contentStatus/>
</cp:coreProperties>
</file>